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WORK PLAN" sheetId="1" r:id="rId1"/>
    <sheet name="BUDGET" sheetId="2" r:id="rId2"/>
    <sheet name="Sheet3" sheetId="3" r:id="rId3"/>
  </sheets>
  <calcPr calcId="124519"/>
</workbook>
</file>

<file path=xl/calcChain.xml><?xml version="1.0" encoding="utf-8"?>
<calcChain xmlns="http://schemas.openxmlformats.org/spreadsheetml/2006/main">
  <c r="I44" i="1"/>
  <c r="I43"/>
  <c r="I42"/>
  <c r="I23"/>
  <c r="D30" i="2"/>
  <c r="D34" s="1"/>
  <c r="E121"/>
  <c r="D110"/>
  <c r="E93"/>
  <c r="F44"/>
  <c r="E34"/>
  <c r="F29"/>
  <c r="F33"/>
  <c r="D33"/>
  <c r="F32"/>
  <c r="F25"/>
  <c r="F62"/>
  <c r="F59"/>
  <c r="F68"/>
  <c r="F65"/>
  <c r="D68"/>
  <c r="F67"/>
  <c r="F66"/>
  <c r="F20"/>
  <c r="F23"/>
  <c r="F22" l="1"/>
  <c r="F73"/>
  <c r="F75"/>
  <c r="F19"/>
  <c r="F74"/>
  <c r="I52" i="1"/>
  <c r="I55"/>
  <c r="F81" i="2"/>
  <c r="F80"/>
  <c r="D20"/>
  <c r="F30"/>
  <c r="F34" s="1"/>
  <c r="E20"/>
  <c r="D23"/>
  <c r="I29" i="1"/>
  <c r="E23" i="2" l="1"/>
  <c r="I50" i="1" l="1"/>
  <c r="I49"/>
  <c r="K88" i="2"/>
  <c r="I73" i="1"/>
  <c r="I72"/>
  <c r="I62"/>
  <c r="I35"/>
  <c r="I40"/>
  <c r="D84" i="2"/>
  <c r="D62"/>
  <c r="D50"/>
  <c r="D53" s="1"/>
  <c r="F84"/>
  <c r="E84"/>
  <c r="E77"/>
  <c r="D77"/>
  <c r="D93" s="1"/>
  <c r="D121" s="1"/>
  <c r="D100"/>
  <c r="D108"/>
  <c r="D104"/>
  <c r="D120"/>
  <c r="D92"/>
  <c r="E62"/>
  <c r="E53"/>
  <c r="E44"/>
  <c r="D44"/>
  <c r="D17"/>
  <c r="D14"/>
  <c r="E10"/>
  <c r="E14" s="1"/>
  <c r="F77" l="1"/>
  <c r="F93" s="1"/>
  <c r="F121" s="1"/>
  <c r="H75" i="1" l="1"/>
  <c r="G75"/>
  <c r="I71"/>
  <c r="I70"/>
  <c r="I69"/>
  <c r="I68"/>
  <c r="I67"/>
  <c r="I66"/>
  <c r="I65"/>
  <c r="I64"/>
  <c r="I63"/>
  <c r="I61"/>
  <c r="I60"/>
  <c r="I59"/>
  <c r="I58"/>
  <c r="I57"/>
  <c r="I56"/>
  <c r="I54"/>
  <c r="I53"/>
  <c r="I48"/>
  <c r="I47"/>
  <c r="I46"/>
  <c r="I41"/>
  <c r="I38"/>
  <c r="I34"/>
  <c r="I33"/>
  <c r="I32"/>
  <c r="I31"/>
  <c r="I30"/>
  <c r="I27"/>
  <c r="I26"/>
  <c r="I25"/>
  <c r="I24"/>
  <c r="I22"/>
  <c r="I21"/>
  <c r="I20"/>
  <c r="I19"/>
  <c r="I18"/>
  <c r="I17"/>
  <c r="I16"/>
  <c r="I13"/>
  <c r="I12"/>
  <c r="I11"/>
  <c r="I10"/>
  <c r="I75" l="1"/>
</calcChain>
</file>

<file path=xl/sharedStrings.xml><?xml version="1.0" encoding="utf-8"?>
<sst xmlns="http://schemas.openxmlformats.org/spreadsheetml/2006/main" count="473" uniqueCount="340">
  <si>
    <t>AFRICA CENTRES OF EXCELLENCE (ACE)</t>
  </si>
  <si>
    <t>CMP XX</t>
  </si>
  <si>
    <t>Activity No</t>
  </si>
  <si>
    <t>COMPONENT</t>
  </si>
  <si>
    <t>ACTIVITIES</t>
  </si>
  <si>
    <t>OBJECTIVE</t>
  </si>
  <si>
    <t>JUSTIFICATION</t>
  </si>
  <si>
    <t>OUTPUT</t>
  </si>
  <si>
    <t xml:space="preserve">ESTIMATED BUDGET                                                                                                    ($)                                                                                                             </t>
  </si>
  <si>
    <t>RESPONSIBLE UNIT</t>
  </si>
  <si>
    <t>Main</t>
  </si>
  <si>
    <t>Partners</t>
  </si>
  <si>
    <t>Total</t>
  </si>
  <si>
    <t>January</t>
  </si>
  <si>
    <t>Febrary</t>
  </si>
  <si>
    <t>March</t>
  </si>
  <si>
    <t>April</t>
  </si>
  <si>
    <t>May</t>
  </si>
  <si>
    <t>June</t>
  </si>
  <si>
    <t>July</t>
  </si>
  <si>
    <t>August</t>
  </si>
  <si>
    <t>September</t>
  </si>
  <si>
    <t>October</t>
  </si>
  <si>
    <t>November</t>
  </si>
  <si>
    <t>December</t>
  </si>
  <si>
    <t>Component 1: Strengthening Africa Centers of Excellence</t>
  </si>
  <si>
    <t>DLR 1.1</t>
  </si>
  <si>
    <t>Running of CEADESE Office</t>
  </si>
  <si>
    <t>Day-day running CEADESE Office</t>
  </si>
  <si>
    <t>To acquire and install small office equipment, toners, cartridge, sevicing of equipment, etc</t>
  </si>
  <si>
    <t>Requirement for the office to function</t>
  </si>
  <si>
    <t>Efficiency</t>
  </si>
  <si>
    <t>Director</t>
  </si>
  <si>
    <t>Procurement of Stationery and consumables</t>
  </si>
  <si>
    <t>To acquire printing papers, pens, pencils, files, letterheads, etc.</t>
  </si>
  <si>
    <t>Required for printing documents, for meetings, keeping records, etc.</t>
  </si>
  <si>
    <t>Records</t>
  </si>
  <si>
    <t>Procurement and Maintenance of Project Vehicle</t>
  </si>
  <si>
    <t>For students trips, for errands, farms works, official travels, reception of consultants and travels, etc.</t>
  </si>
  <si>
    <t>CEADESE Admin Officer</t>
  </si>
  <si>
    <t>Operational cost [Other operating costs, furging partnership, Developing implementation &amp; Procurement Plan etc</t>
  </si>
  <si>
    <t>Operational Expenses</t>
  </si>
  <si>
    <t xml:space="preserve">Required for the several meetings to formulate the 2018 plans. </t>
  </si>
  <si>
    <t>payment of meeting expenses</t>
  </si>
  <si>
    <t>Production of 2017 Implementation, Work and Procurement Plans</t>
  </si>
  <si>
    <t xml:space="preserve">Required for furging partnerships </t>
  </si>
  <si>
    <t>Expenses on travels, and production of MOUs</t>
  </si>
  <si>
    <t>MOUs signed</t>
  </si>
  <si>
    <t>Cost of Advert/Contract</t>
  </si>
  <si>
    <t>CEADESE information, telephone bills, internet data.</t>
  </si>
  <si>
    <t>number of contacts, and advertisements</t>
  </si>
  <si>
    <t>DLR 1.2</t>
  </si>
  <si>
    <t xml:space="preserve"> Coordination of Meetings</t>
  </si>
  <si>
    <t>Coordinating CEADESE Meetings</t>
  </si>
  <si>
    <t>Required to prepare for the various Centre meetings</t>
  </si>
  <si>
    <t>Expenses for refreshments, payment of mileage for invited participants</t>
  </si>
  <si>
    <t>Meeting records</t>
  </si>
  <si>
    <t>DLR 1.3</t>
  </si>
  <si>
    <t xml:space="preserve"> Attendance at World Bank/ AAU Workshops</t>
  </si>
  <si>
    <t>Attending World Bank meetings and Workshops</t>
  </si>
  <si>
    <t>Required for attending World Bank and AAU organised workshops.</t>
  </si>
  <si>
    <t>Expenses for travels, estacodes, DTA.</t>
  </si>
  <si>
    <t>Progress reports of achivements presented at workshops.</t>
  </si>
  <si>
    <t>DLR 1.4</t>
  </si>
  <si>
    <t>Technical &amp; Management Trainings</t>
  </si>
  <si>
    <t>Trainings (Management Faculty and Technologists)</t>
  </si>
  <si>
    <t>Required to train the management team of the Centre in Project management nationally and internationally, train faculty to enhance teaching and research skills, and to enhance the analytical skills of technologist.</t>
  </si>
  <si>
    <t xml:space="preserve">Expenses for course fee, travels, estacodes, DTA for Centre Leader, deputy, M&amp;E, Accountant, Audit, Procurement, some faculty. 1) Members of CEADESE Management Team; 2)  CEADESE Programme  Leaders; 3) Relevant Deans </t>
  </si>
  <si>
    <t xml:space="preserve"> Number of officers to be trained (Centre Officers, University Management Officers, Technologists, College Deans, Programme Leaders). Some faculty Certificates of attendance. </t>
  </si>
  <si>
    <t>DLR 1.5</t>
  </si>
  <si>
    <t>Travels (Local &amp; International)</t>
  </si>
  <si>
    <t>Travels by officers and faculty on official assignments</t>
  </si>
  <si>
    <t>Expenses incurred on travels, mileage, Estacodes, DTA.</t>
  </si>
  <si>
    <t>Meeting records and reports</t>
  </si>
  <si>
    <t>Accountant</t>
  </si>
  <si>
    <t>DLR 1.6</t>
  </si>
  <si>
    <t>Running of CEADESE  website</t>
  </si>
  <si>
    <t xml:space="preserve">1) Web hosting and updating        </t>
  </si>
  <si>
    <t>Expenses on web hosting by ICT Unit of University</t>
  </si>
  <si>
    <t>For transparancy</t>
  </si>
  <si>
    <t>Information Officer</t>
  </si>
  <si>
    <t>2)Subscription to internet and online journals</t>
  </si>
  <si>
    <t>DLR 1.10</t>
  </si>
  <si>
    <t>Facilitation of CEADESE Communication office</t>
  </si>
  <si>
    <t>Required by the Communications officer  
Projecting image and activities of the Centre</t>
  </si>
  <si>
    <t>Expenses on communication needs, photography, liaison with press and AAU</t>
  </si>
  <si>
    <t>Reporting Centre activities in press and bulletins</t>
  </si>
  <si>
    <t>Communications Officer</t>
  </si>
  <si>
    <t>DLR 2.1</t>
  </si>
  <si>
    <t>Runing Short-term courses for Students</t>
  </si>
  <si>
    <t>Teaching Materials and softwares</t>
  </si>
  <si>
    <t>Required for procurement of teaching</t>
  </si>
  <si>
    <t>Short terms courses delivered and number of participants.</t>
  </si>
  <si>
    <t>Deputy Director</t>
  </si>
  <si>
    <t>Admission advertisements</t>
  </si>
  <si>
    <t>Required for advertising for participants in short term courses.</t>
  </si>
  <si>
    <t>Cost of advertisement placement in newspapers.</t>
  </si>
  <si>
    <t>Hard copies of advertisements and number of respondents.</t>
  </si>
  <si>
    <t>Required for impacting practical knowledge.</t>
  </si>
  <si>
    <t>For additional practical knowledge to for students and stakeholders in agriculture.</t>
  </si>
  <si>
    <t>References materials for students and stakeholders</t>
  </si>
  <si>
    <t>Hard copies of publications</t>
  </si>
  <si>
    <t>DLR 2.2</t>
  </si>
  <si>
    <t>Running Masters Students Degree Courses</t>
  </si>
  <si>
    <t>Running language course</t>
  </si>
  <si>
    <t>For teaching English and French languages</t>
  </si>
  <si>
    <t>This is to enhance the english of francophone students and to attract regional students from non english speaking countries.</t>
  </si>
  <si>
    <t>Number of students taught.</t>
  </si>
  <si>
    <t>M &amp; E Officer</t>
  </si>
  <si>
    <t>Revision of curricula</t>
  </si>
  <si>
    <t>Required for yearly updating of teaching curricula</t>
  </si>
  <si>
    <t>Revised curricula, number of courses revised.</t>
  </si>
  <si>
    <t xml:space="preserve">Operational Cost </t>
  </si>
  <si>
    <t>To enhance knowledge, networking, presentation of research works at conferences.</t>
  </si>
  <si>
    <t>Number of students that benefitted, presentations and payment records.</t>
  </si>
  <si>
    <t xml:space="preserve"> Placement of Advertisements for admission</t>
  </si>
  <si>
    <t>For the recruitment of quality candidates</t>
  </si>
  <si>
    <t>Number of subscriptions and admited candidates, newspaper publications</t>
  </si>
  <si>
    <t>To award various grades of scholarships for outstanding candidates</t>
  </si>
  <si>
    <t>To attract good students and to attract regional students from poor countries.</t>
  </si>
  <si>
    <t>Number of awards and cost.</t>
  </si>
  <si>
    <t>DLR 2.3</t>
  </si>
  <si>
    <t>Running PhD Degree Courses</t>
  </si>
  <si>
    <t>Running language courses</t>
  </si>
  <si>
    <t>DLR 2.4</t>
  </si>
  <si>
    <t>Outreach “periods” (faculty and students)</t>
  </si>
  <si>
    <t>Travel and Maintenance expenses by M.AgSE Students</t>
  </si>
  <si>
    <t>Operational Cost</t>
  </si>
  <si>
    <t>DLR 2.5</t>
  </si>
  <si>
    <t>Accreditation</t>
  </si>
  <si>
    <t xml:space="preserve">Gap assessment certified/self evaluation </t>
  </si>
  <si>
    <t>Procurement of Stationery</t>
  </si>
  <si>
    <t>Production of documents required for assessment and remuneration of assessors</t>
  </si>
  <si>
    <t>International Accreditation</t>
  </si>
  <si>
    <t>Certificate of accreditation</t>
  </si>
  <si>
    <t>DLR 2.6</t>
  </si>
  <si>
    <t>Number of papers published in Internationally recognized and Peer-Review Journal</t>
  </si>
  <si>
    <t>Research and Research support</t>
  </si>
  <si>
    <t xml:space="preserve">To conduct standand research that would be published in recognised journals and adoptable findings. </t>
  </si>
  <si>
    <t>Expenses for executing standard research work to generate publications and publication charges.</t>
  </si>
  <si>
    <t xml:space="preserve"> Number of students thesis, publications and adoptable research findings</t>
  </si>
  <si>
    <t>Research theses/dissertations  preparation for postgraduate School approval for  45 students</t>
  </si>
  <si>
    <t>Required for assisting final thesis binding</t>
  </si>
  <si>
    <t>Expenses on thesis preparation</t>
  </si>
  <si>
    <t>Number of theses completed</t>
  </si>
  <si>
    <t>1) Publication
2) Site for research repository</t>
  </si>
  <si>
    <t>1) Required for publishing research findings in journals
2) Repository for research findings</t>
  </si>
  <si>
    <t>1) Expenses on page charges
2) Deposit of research findings</t>
  </si>
  <si>
    <t>Number of papers published in high impact journals</t>
  </si>
  <si>
    <t>DLR 2.7</t>
  </si>
  <si>
    <t>Externally generated Revenue</t>
  </si>
  <si>
    <t>Activities for generating External Revenue</t>
  </si>
  <si>
    <t>Record of amount generated</t>
  </si>
  <si>
    <t>Finance Officer</t>
  </si>
  <si>
    <t>DLR 2.8</t>
  </si>
  <si>
    <t>Meeting milestones for improved learning and research environment specified in the Performance and Funding Contracts</t>
  </si>
  <si>
    <t>Milestone 2</t>
  </si>
  <si>
    <t>Procurement</t>
  </si>
  <si>
    <t>Refurbishment of Students Hostel and Computer Laboratory for conducive accommodation and learning environment</t>
  </si>
  <si>
    <t>Amenities provided/Evidence of Structure refurbished and verified by Procurement consultants</t>
  </si>
  <si>
    <t>Milestone 3</t>
  </si>
  <si>
    <t xml:space="preserve">For the procurement of research equipment and consumables for the conduct of standard and publishable research works. </t>
  </si>
  <si>
    <t xml:space="preserve">For conducting standard publishable research works by students and faculty </t>
  </si>
  <si>
    <t>All equipment and consumables listed on approved procurement plan</t>
  </si>
  <si>
    <t>Milestone 4</t>
  </si>
  <si>
    <t>This is to improve research buildings such as animal houses and plant production facilities to international standards including students hostels, classrooms and laboratories.</t>
  </si>
  <si>
    <t>Upgrade 7 research research facilities (buildings housing animals and equipment)</t>
  </si>
  <si>
    <t>DLR 3.1</t>
  </si>
  <si>
    <t>Timely withdrawal application supported by financial reporting for the ACE account for the period</t>
  </si>
  <si>
    <t xml:space="preserve"> Running upgraded accounting system</t>
  </si>
  <si>
    <t>Updating and upgrading of accounting packages. Servicing</t>
  </si>
  <si>
    <t>This is required to keep our system up to date and engage the provider. This is to enhance timely submission of accounting reports</t>
  </si>
  <si>
    <t>Record of submitted reports.</t>
  </si>
  <si>
    <t>Finanvce Officer</t>
  </si>
  <si>
    <t>Training of financial Officer in World Bank guidelines and fiduciary methods</t>
  </si>
  <si>
    <t>Centre officials to go on regular training to update skill on fiduciary methods as organised bu AAU/WB/NUC or by independent trainers.</t>
  </si>
  <si>
    <t>For updating skill</t>
  </si>
  <si>
    <t>Number of trainings and evidence of attendance.</t>
  </si>
  <si>
    <t>DLR 3.2</t>
  </si>
  <si>
    <t>Functioning University audit Committee under the university council</t>
  </si>
  <si>
    <t xml:space="preserve"> Meetings (audit committees)</t>
  </si>
  <si>
    <t>Audit committee meeting on quarterly basis for consideration of internal audit reports and annual external audit report.</t>
  </si>
  <si>
    <t>Required for fund disbursement</t>
  </si>
  <si>
    <t>Reports</t>
  </si>
  <si>
    <t>Chairman of Audit Committee</t>
  </si>
  <si>
    <t>Cost for holding meetings</t>
  </si>
  <si>
    <t>Vouchers and minutes</t>
  </si>
  <si>
    <t>DLR 3.3</t>
  </si>
  <si>
    <t>Functioning internal audit unit for the university</t>
  </si>
  <si>
    <t>Internal auditing</t>
  </si>
  <si>
    <t>Auditing of all payments and procurements is mandatory. Quarterly reports for presentation to WB</t>
  </si>
  <si>
    <t>Mandatory</t>
  </si>
  <si>
    <t>Reports submitted and on website</t>
  </si>
  <si>
    <t xml:space="preserve">External auditing  accounts </t>
  </si>
  <si>
    <t xml:space="preserve">Annual external audit to be conducted </t>
  </si>
  <si>
    <t xml:space="preserve">Report submitted and displayed on website </t>
  </si>
  <si>
    <t>DLR 3.4</t>
  </si>
  <si>
    <t>Web Transparency on    Financial management (web-access to audit reports,interim financial reports, budgets and annual work plan)</t>
  </si>
  <si>
    <t>Display of all Reports on website</t>
  </si>
  <si>
    <t>To demonstrate financial transparency, all reports and finantial audit to be displayed on Centre website</t>
  </si>
  <si>
    <t>Disclosures on website</t>
  </si>
  <si>
    <t>DLR 4.1</t>
  </si>
  <si>
    <t>DLR 4.2</t>
  </si>
  <si>
    <t>Timeliness of procurement progress</t>
  </si>
  <si>
    <t xml:space="preserve"> Bids advertisement</t>
  </si>
  <si>
    <t>Advertisements in national newspapers and on website</t>
  </si>
  <si>
    <t>Procurement Officer</t>
  </si>
  <si>
    <t>Procurement office management</t>
  </si>
  <si>
    <t>records</t>
  </si>
  <si>
    <t>Training</t>
  </si>
  <si>
    <t>Training of procurement officer and staff</t>
  </si>
  <si>
    <t>Certificate of training</t>
  </si>
  <si>
    <t>Implementation Committee</t>
  </si>
  <si>
    <t>World Bank-Africa Centre of Excellence: CEADESE-FUNAAB</t>
  </si>
  <si>
    <t>Code</t>
  </si>
  <si>
    <t>Relevant DLI</t>
  </si>
  <si>
    <t>Activity</t>
  </si>
  <si>
    <t>Budget Estimate (USD)</t>
  </si>
  <si>
    <r>
      <t>ACE leader</t>
    </r>
    <r>
      <rPr>
        <sz val="9"/>
        <color indexed="8"/>
        <rFont val="Cambria"/>
        <family val="1"/>
      </rPr>
      <t xml:space="preserve"> </t>
    </r>
  </si>
  <si>
    <r>
      <t>Partners</t>
    </r>
    <r>
      <rPr>
        <sz val="9"/>
        <color indexed="8"/>
        <rFont val="Cambria"/>
        <family val="1"/>
      </rPr>
      <t xml:space="preserve"> </t>
    </r>
  </si>
  <si>
    <t>(Component total for ACE leader)</t>
  </si>
  <si>
    <t>(Component total for partners)</t>
  </si>
  <si>
    <t>(Total of component)</t>
  </si>
  <si>
    <t>Cost of running CEADESE Office</t>
  </si>
  <si>
    <t>Cost of stationery and consumables</t>
  </si>
  <si>
    <r>
      <rPr>
        <sz val="7"/>
        <color indexed="8"/>
        <rFont val="Times New Roman"/>
        <family val="1"/>
      </rPr>
      <t xml:space="preserve"> </t>
    </r>
    <r>
      <rPr>
        <sz val="10"/>
        <color indexed="8"/>
        <rFont val="Cambria"/>
        <family val="1"/>
      </rPr>
      <t>Cost of adverts / contacts</t>
    </r>
  </si>
  <si>
    <t>Operational cost</t>
  </si>
  <si>
    <t>TOTAL</t>
  </si>
  <si>
    <t>Cost of Coordinating CEADESE Meetings</t>
  </si>
  <si>
    <t>Cost of attending World Bank meetings and Workshops</t>
  </si>
  <si>
    <t xml:space="preserve">TOTAL </t>
  </si>
  <si>
    <t>Cost of training (Management and Faculty)</t>
  </si>
  <si>
    <t xml:space="preserve">Web hosting and updating        </t>
  </si>
  <si>
    <t>Subscription to internet and online journals</t>
  </si>
  <si>
    <t>Facilitation of FUNAAB Communication office</t>
  </si>
  <si>
    <t>Masters Students</t>
  </si>
  <si>
    <t>Cost of running language course</t>
  </si>
  <si>
    <t>Cost of revising curricula</t>
  </si>
  <si>
    <t>Cost of Scholarship awards</t>
  </si>
  <si>
    <t>PhD Students</t>
  </si>
  <si>
    <t>Travel and Maintenance expenses by PhD.AgSE Students</t>
  </si>
  <si>
    <t>Cost of stationery</t>
  </si>
  <si>
    <t>Cost of research support</t>
  </si>
  <si>
    <t>Costs of publications (page charges)</t>
  </si>
  <si>
    <t>cost of civil works</t>
  </si>
  <si>
    <t>cost of equipment and lab purchases</t>
  </si>
  <si>
    <t>Establishment of research core facilities</t>
  </si>
  <si>
    <t xml:space="preserve"> Cost of running upgraded accounting system</t>
  </si>
  <si>
    <t>Cost of hiring external auditor</t>
  </si>
  <si>
    <t xml:space="preserve">Cost of auditing  accounts </t>
  </si>
  <si>
    <t>Third Party procurement   process  verification</t>
  </si>
  <si>
    <t xml:space="preserve"> Cost of bid advertisement</t>
  </si>
  <si>
    <t>Cost of  Training</t>
  </si>
  <si>
    <t>GRAND TOTAL</t>
  </si>
  <si>
    <t>% for partners</t>
  </si>
  <si>
    <t>Cost of Training</t>
  </si>
  <si>
    <t>Cost of Audit  Committee Meetings</t>
  </si>
  <si>
    <t xml:space="preserve"> Cost of bid evaluation</t>
  </si>
  <si>
    <t xml:space="preserve"> Cost of producing bid document</t>
  </si>
  <si>
    <t>TOTAL FOR DLR 1</t>
  </si>
  <si>
    <t xml:space="preserve"> </t>
  </si>
  <si>
    <t>Honorarium for resource persons</t>
  </si>
  <si>
    <t>Airfare &amp; Accommodation for Resource Persons</t>
  </si>
  <si>
    <t>Cost of adverts</t>
  </si>
  <si>
    <t xml:space="preserve">Cost of adverts </t>
  </si>
  <si>
    <t>Cost of research  Consumables and accessories</t>
  </si>
  <si>
    <t>TOTAL FOR DLI 2</t>
  </si>
  <si>
    <t>TOTAL FOR DLI 3</t>
  </si>
  <si>
    <t>TOTAL FOR DLI 4</t>
  </si>
  <si>
    <t xml:space="preserve">
1) For fueling,  servicing amd general maintenance of CEADESE  vehicles.</t>
  </si>
  <si>
    <t xml:space="preserve">Required for the passage &amp; comfort of resource persons </t>
  </si>
  <si>
    <t>Cost of aur ticket, hotel accomodation of resource persons</t>
  </si>
  <si>
    <t>skill &amp; knowledge enhancement</t>
  </si>
  <si>
    <t>Required as service charge for resource persons</t>
  </si>
  <si>
    <t>Scholarship awards [Cost for 3 PhD regional studentS IRO Tuition,upkeep,books,accommodation etc.]</t>
  </si>
  <si>
    <t>purchase of consumables tor the laboratory for student use</t>
  </si>
  <si>
    <t>To enhance qualitative researcjh</t>
  </si>
  <si>
    <t>Problem solving research output/result</t>
  </si>
  <si>
    <t>Scholarship awards [Cost for 5 Msc regional students &amp; 12 Nigerians IRO Tuition, books Etc.]</t>
  </si>
  <si>
    <t>Costs of research theses/dissertations  for  30 students</t>
  </si>
  <si>
    <t>Payment for training fees, accommodation and transportation for financial officers in respect of relevant professional acccounting trainings and software training</t>
  </si>
  <si>
    <t>For professional shills &amp; training update</t>
  </si>
  <si>
    <t>Internal Audit Officer</t>
  </si>
  <si>
    <t>Cost associated with bid opening</t>
  </si>
  <si>
    <t>Payment to observers, refreshments etc</t>
  </si>
  <si>
    <t>Printing of bid documents</t>
  </si>
  <si>
    <t>Cost of research  Consumables, light equipment and accessories</t>
  </si>
  <si>
    <t>Meetings</t>
  </si>
  <si>
    <t>Printing and Publication</t>
  </si>
  <si>
    <t>Publicity</t>
  </si>
  <si>
    <t>Payment of Accreditation fee balance. Activity required for international recognision of the Centre programmes.</t>
  </si>
  <si>
    <t>To hold series of meetings to address issues raised by international accreditors</t>
  </si>
  <si>
    <t>Funding of meetings by provisions of food, drinks and other logistics</t>
  </si>
  <si>
    <t>To Print and publish of accreditation reports.</t>
  </si>
  <si>
    <t>Cost of printing and publication</t>
  </si>
  <si>
    <t>To publicise CEADESE programmes after being internationally accredited</t>
  </si>
  <si>
    <t>Cost of media publicity and other viable forms of publicity</t>
  </si>
  <si>
    <t xml:space="preserve">Better awareness and attraction of more students </t>
  </si>
  <si>
    <t>To complete international accreditation of all the Centre's programmes</t>
  </si>
  <si>
    <t>Cost  associated with worshops, grant seeking, training and purchase of laboratory and farm consumables</t>
  </si>
  <si>
    <t>DLI 1</t>
  </si>
  <si>
    <t>Institutional Readiness</t>
  </si>
  <si>
    <t>DLR 3.0</t>
  </si>
  <si>
    <t>DLR 4.0</t>
  </si>
  <si>
    <t>DLR 2.0</t>
  </si>
  <si>
    <t>Teaching and Learning Resources</t>
  </si>
  <si>
    <t>Financial Management</t>
  </si>
  <si>
    <t>Cost of running Project Vehicles</t>
  </si>
  <si>
    <t>Required for placement of advertisements and communications</t>
  </si>
  <si>
    <t>Short-term courses</t>
  </si>
  <si>
    <t>Publication of short term courses reports</t>
  </si>
  <si>
    <t>Operational Cost for short term courses</t>
  </si>
  <si>
    <t xml:space="preserve"> Light research equipment</t>
  </si>
  <si>
    <t>To procure light research equipment</t>
  </si>
  <si>
    <t>cost of light research equipment to generate revenue for the centre</t>
  </si>
  <si>
    <t>Improved research output</t>
  </si>
  <si>
    <t xml:space="preserve"> lresearch equipment</t>
  </si>
  <si>
    <t>Year 2019/2020</t>
  </si>
  <si>
    <t>CENTRE OF EXCELLENCE IN AGRICULTURAL DEVELOPMENT AND SUSTAINABLE ENVIRONMENT, ABEOKUTA: WORK PLAN (JANUARY 2019  - MARCH 2020)</t>
  </si>
  <si>
    <t>January 2019 - MARCH 2020</t>
  </si>
  <si>
    <t>Required to meet students expenses during internships or certified training in other laboratories.</t>
  </si>
  <si>
    <t>For transports fares, living expenses</t>
  </si>
  <si>
    <t>Record of internship placements and payment vouchers.</t>
  </si>
  <si>
    <t>Travel and Maintenance expenses for PhD.AgSE Students</t>
  </si>
  <si>
    <t>Required for faculty expenses for internship supervision, Training of faculty in other institutions or laboratories.</t>
  </si>
  <si>
    <t>Faculty need to visit interns at their placement industries/collaborating institutions.</t>
  </si>
  <si>
    <t>For community Service, collaborative research and skill acquisition</t>
  </si>
  <si>
    <t>Needed for service to industry and knowledge dissemination and acquisition</t>
  </si>
  <si>
    <t>Number of faculty on outreach in other establishments.</t>
  </si>
  <si>
    <t xml:space="preserve">  BUDGET LINE ANALYSIS-2019/2020</t>
  </si>
  <si>
    <t xml:space="preserve"> Attendance at World Bank/ AAU Meetings</t>
  </si>
  <si>
    <t xml:space="preserve">Expenses on procuring course materials for short term courses </t>
  </si>
  <si>
    <t>Operational Cost for Short term courses</t>
  </si>
  <si>
    <t>Number of short term courses held and participants.</t>
  </si>
  <si>
    <t xml:space="preserve">Publication of short term courses reports. </t>
  </si>
  <si>
    <t>Required for the dissemination of short term courses activities</t>
  </si>
  <si>
    <t>Cost of fees charged by the facilitators of short term courses</t>
  </si>
  <si>
    <t>For students travels, field trips, attendance of conferences and short term courses.</t>
  </si>
  <si>
    <t>Number of faculty involved and evidence of training evidence, Short term courses certificates.</t>
  </si>
  <si>
    <t>Fund raising through short term coursess, right shops to specifically respond to  grant calls, trainings,equipments , revenue generation through our laboratories and farms., and consultancy services</t>
  </si>
</sst>
</file>

<file path=xl/styles.xml><?xml version="1.0" encoding="utf-8"?>
<styleSheet xmlns="http://schemas.openxmlformats.org/spreadsheetml/2006/main">
  <numFmts count="2">
    <numFmt numFmtId="164" formatCode="_(* #,##0.00_);_(* \(#,##0.00\);_(* &quot;-&quot;??_);_(@_)"/>
    <numFmt numFmtId="165" formatCode="&quot;$&quot;#,##0.00"/>
  </numFmts>
  <fonts count="43">
    <font>
      <sz val="11"/>
      <color theme="1"/>
      <name val="Calibri"/>
      <family val="2"/>
      <scheme val="minor"/>
    </font>
    <font>
      <sz val="11"/>
      <color theme="1"/>
      <name val="Calibri"/>
      <family val="2"/>
      <scheme val="minor"/>
    </font>
    <font>
      <b/>
      <sz val="11"/>
      <color theme="1"/>
      <name val="Calibri"/>
      <family val="2"/>
      <scheme val="minor"/>
    </font>
    <font>
      <b/>
      <sz val="10"/>
      <color indexed="8"/>
      <name val="Tahoma"/>
      <family val="2"/>
    </font>
    <font>
      <sz val="10"/>
      <name val="Tahoma"/>
      <family val="2"/>
    </font>
    <font>
      <b/>
      <sz val="10"/>
      <name val="Tahoma"/>
      <family val="2"/>
    </font>
    <font>
      <b/>
      <sz val="10"/>
      <name val="Calibri"/>
      <family val="2"/>
      <scheme val="minor"/>
    </font>
    <font>
      <sz val="10"/>
      <color indexed="8"/>
      <name val="Tahoma"/>
      <family val="2"/>
    </font>
    <font>
      <b/>
      <i/>
      <sz val="10"/>
      <name val="Tahoma"/>
      <family val="2"/>
    </font>
    <font>
      <b/>
      <sz val="10"/>
      <color theme="1"/>
      <name val="Tahoma"/>
      <family val="2"/>
    </font>
    <font>
      <b/>
      <sz val="10"/>
      <color theme="1"/>
      <name val="Calibri"/>
      <family val="2"/>
      <scheme val="minor"/>
    </font>
    <font>
      <sz val="10"/>
      <color theme="1"/>
      <name val="Tahoma"/>
      <family val="2"/>
    </font>
    <font>
      <sz val="9"/>
      <color rgb="FF000000"/>
      <name val="Tahoma"/>
      <family val="2"/>
    </font>
    <font>
      <sz val="11"/>
      <color theme="1"/>
      <name val="Tahoma"/>
      <family val="2"/>
    </font>
    <font>
      <sz val="10"/>
      <name val="Arial"/>
      <family val="2"/>
    </font>
    <font>
      <sz val="10"/>
      <color rgb="FF000000"/>
      <name val="Tahoma"/>
      <family val="2"/>
    </font>
    <font>
      <sz val="9"/>
      <color theme="1"/>
      <name val="Tahoma"/>
      <family val="2"/>
    </font>
    <font>
      <b/>
      <sz val="9"/>
      <color theme="1"/>
      <name val="Calibri"/>
      <family val="2"/>
      <scheme val="minor"/>
    </font>
    <font>
      <b/>
      <i/>
      <sz val="18"/>
      <color rgb="FF0070C0"/>
      <name val="Calibri"/>
      <family val="2"/>
      <scheme val="minor"/>
    </font>
    <font>
      <b/>
      <sz val="14"/>
      <color rgb="FF0070C0"/>
      <name val="Calibri"/>
      <family val="2"/>
      <scheme val="minor"/>
    </font>
    <font>
      <b/>
      <sz val="9"/>
      <color theme="1"/>
      <name val="Cambria"/>
      <family val="1"/>
    </font>
    <font>
      <sz val="9"/>
      <color theme="1"/>
      <name val="Cambria"/>
      <family val="1"/>
    </font>
    <font>
      <sz val="9"/>
      <color indexed="8"/>
      <name val="Cambria"/>
      <family val="1"/>
    </font>
    <font>
      <b/>
      <i/>
      <sz val="9"/>
      <color theme="1"/>
      <name val="Cambria"/>
      <family val="1"/>
    </font>
    <font>
      <b/>
      <sz val="10"/>
      <color theme="1"/>
      <name val="Times New Roman"/>
      <family val="1"/>
    </font>
    <font>
      <sz val="9"/>
      <color theme="1"/>
      <name val="Calibri"/>
      <family val="2"/>
      <scheme val="minor"/>
    </font>
    <font>
      <sz val="10"/>
      <color theme="1"/>
      <name val="Cambria"/>
      <family val="1"/>
    </font>
    <font>
      <sz val="9"/>
      <color rgb="FF000000"/>
      <name val="Calibri"/>
      <family val="2"/>
      <scheme val="minor"/>
    </font>
    <font>
      <sz val="10"/>
      <color theme="1"/>
      <name val="Symbol"/>
      <family val="1"/>
      <charset val="2"/>
    </font>
    <font>
      <sz val="7"/>
      <color indexed="8"/>
      <name val="Times New Roman"/>
      <family val="1"/>
    </font>
    <font>
      <sz val="10"/>
      <color indexed="8"/>
      <name val="Cambria"/>
      <family val="1"/>
    </font>
    <font>
      <sz val="10"/>
      <color theme="1"/>
      <name val="Cambria"/>
      <family val="1"/>
      <scheme val="major"/>
    </font>
    <font>
      <b/>
      <sz val="10"/>
      <color theme="1"/>
      <name val="Cambria"/>
      <family val="1"/>
      <scheme val="major"/>
    </font>
    <font>
      <b/>
      <sz val="9"/>
      <color rgb="FF000000"/>
      <name val="Calibri"/>
      <family val="2"/>
      <scheme val="minor"/>
    </font>
    <font>
      <b/>
      <sz val="9"/>
      <color rgb="FF000000"/>
      <name val="Cambria"/>
      <family val="1"/>
    </font>
    <font>
      <b/>
      <sz val="11"/>
      <color theme="1"/>
      <name val="Times New Roman"/>
      <family val="1"/>
    </font>
    <font>
      <sz val="10"/>
      <color theme="1"/>
      <name val="Times New Roman"/>
      <family val="1"/>
    </font>
    <font>
      <sz val="10"/>
      <color rgb="FF000000"/>
      <name val="Cambria"/>
      <family val="1"/>
    </font>
    <font>
      <sz val="11"/>
      <color theme="1"/>
      <name val="Times New Roman"/>
      <family val="1"/>
    </font>
    <font>
      <sz val="9"/>
      <color theme="1"/>
      <name val="Times New Roman"/>
      <family val="1"/>
    </font>
    <font>
      <sz val="11"/>
      <color theme="1"/>
      <name val="Cambria"/>
      <family val="1"/>
    </font>
    <font>
      <b/>
      <sz val="9"/>
      <color theme="1"/>
      <name val="Cambria"/>
      <family val="1"/>
      <scheme val="major"/>
    </font>
    <font>
      <b/>
      <sz val="11"/>
      <color theme="1"/>
      <name val="Tahoma"/>
      <family val="2"/>
    </font>
  </fonts>
  <fills count="1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lightUp"/>
    </fill>
    <fill>
      <patternFill patternType="solid">
        <fgColor indexed="65"/>
        <bgColor indexed="64"/>
      </patternFill>
    </fill>
    <fill>
      <patternFill patternType="solid">
        <fgColor rgb="FFC2D69B"/>
        <bgColor indexed="64"/>
      </patternFill>
    </fill>
    <fill>
      <patternFill patternType="solid">
        <fgColor rgb="FFD6E3BC"/>
        <bgColor indexed="64"/>
      </patternFill>
    </fill>
    <fill>
      <patternFill patternType="solid">
        <fgColor theme="6"/>
        <bgColor indexed="64"/>
      </patternFill>
    </fill>
    <fill>
      <patternFill patternType="solid">
        <fgColor theme="0"/>
        <bgColor indexed="64"/>
      </patternFill>
    </fill>
    <fill>
      <patternFill patternType="solid">
        <fgColor theme="7"/>
        <bgColor indexed="64"/>
      </patternFill>
    </fill>
    <fill>
      <patternFill patternType="solid">
        <fgColor theme="3"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273">
    <xf numFmtId="0" fontId="0" fillId="0" borderId="0" xfId="0"/>
    <xf numFmtId="0" fontId="4" fillId="2" borderId="1" xfId="0" applyFont="1" applyFill="1" applyBorder="1"/>
    <xf numFmtId="0" fontId="3" fillId="2" borderId="1" xfId="0" applyFont="1" applyFill="1" applyBorder="1" applyAlignment="1">
      <alignment horizontal="left"/>
    </xf>
    <xf numFmtId="0" fontId="4" fillId="0" borderId="1" xfId="0" applyFont="1" applyBorder="1" applyAlignment="1"/>
    <xf numFmtId="165" fontId="4" fillId="0" borderId="1" xfId="0" applyNumberFormat="1" applyFont="1" applyBorder="1" applyAlignment="1"/>
    <xf numFmtId="0" fontId="5" fillId="0" borderId="1" xfId="0" applyFont="1" applyFill="1" applyBorder="1" applyAlignment="1">
      <alignment horizontal="center" vertical="center" wrapText="1"/>
    </xf>
    <xf numFmtId="0" fontId="3" fillId="0" borderId="6" xfId="0" applyFont="1" applyFill="1" applyBorder="1" applyAlignment="1">
      <alignment vertical="center" wrapText="1"/>
    </xf>
    <xf numFmtId="0" fontId="5" fillId="3" borderId="1" xfId="0" applyFont="1" applyFill="1" applyBorder="1" applyAlignment="1">
      <alignment horizontal="center" vertical="top" wrapText="1"/>
    </xf>
    <xf numFmtId="17" fontId="5" fillId="0" borderId="9" xfId="0" applyNumberFormat="1" applyFont="1" applyBorder="1" applyAlignment="1">
      <alignment vertical="top" wrapText="1"/>
    </xf>
    <xf numFmtId="17" fontId="5" fillId="0" borderId="10" xfId="0" applyNumberFormat="1" applyFont="1" applyBorder="1" applyAlignment="1">
      <alignment vertical="top" wrapText="1"/>
    </xf>
    <xf numFmtId="17" fontId="5" fillId="0" borderId="11" xfId="0" applyNumberFormat="1" applyFont="1" applyBorder="1" applyAlignment="1">
      <alignment vertical="top" wrapText="1"/>
    </xf>
    <xf numFmtId="0" fontId="5" fillId="3" borderId="1" xfId="0" applyFont="1" applyFill="1" applyBorder="1" applyAlignment="1">
      <alignment textRotation="90" wrapText="1"/>
    </xf>
    <xf numFmtId="0" fontId="5" fillId="0" borderId="1" xfId="0" applyFont="1" applyBorder="1" applyAlignment="1">
      <alignment textRotation="90"/>
    </xf>
    <xf numFmtId="0" fontId="5" fillId="3" borderId="1" xfId="0" applyFont="1" applyFill="1" applyBorder="1" applyAlignment="1">
      <alignment textRotation="90"/>
    </xf>
    <xf numFmtId="0" fontId="4" fillId="0" borderId="1" xfId="0" applyFont="1" applyBorder="1" applyAlignment="1">
      <alignment horizontal="center" vertical="center" wrapText="1"/>
    </xf>
    <xf numFmtId="2" fontId="5" fillId="0" borderId="1" xfId="0" applyNumberFormat="1" applyFont="1" applyBorder="1"/>
    <xf numFmtId="2" fontId="6" fillId="0" borderId="1" xfId="0" applyNumberFormat="1" applyFont="1" applyBorder="1" applyAlignment="1">
      <alignment horizontal="center" wrapText="1"/>
    </xf>
    <xf numFmtId="0" fontId="7" fillId="3" borderId="1" xfId="0" applyFont="1" applyFill="1" applyBorder="1" applyAlignment="1">
      <alignment wrapText="1"/>
    </xf>
    <xf numFmtId="0" fontId="8" fillId="0" borderId="1" xfId="0" applyFont="1" applyFill="1" applyBorder="1" applyAlignment="1">
      <alignment horizontal="center" wrapText="1"/>
    </xf>
    <xf numFmtId="0" fontId="7" fillId="0" borderId="1" xfId="0" applyFont="1" applyFill="1" applyBorder="1" applyAlignment="1">
      <alignment wrapText="1"/>
    </xf>
    <xf numFmtId="0" fontId="7" fillId="0" borderId="1" xfId="0" applyFont="1" applyFill="1" applyBorder="1"/>
    <xf numFmtId="0" fontId="7" fillId="3" borderId="1" xfId="0" applyFont="1" applyFill="1" applyBorder="1"/>
    <xf numFmtId="0" fontId="7" fillId="2" borderId="1" xfId="0" applyFont="1" applyFill="1" applyBorder="1"/>
    <xf numFmtId="0" fontId="7" fillId="3" borderId="9" xfId="0" applyFont="1" applyFill="1" applyBorder="1"/>
    <xf numFmtId="0" fontId="9" fillId="0" borderId="1" xfId="0" applyFont="1" applyBorder="1" applyAlignment="1">
      <alignment vertical="top"/>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vertical="top" wrapText="1"/>
    </xf>
    <xf numFmtId="0" fontId="7" fillId="0" borderId="1" xfId="0" applyFont="1" applyFill="1" applyBorder="1" applyAlignment="1">
      <alignment vertical="top" wrapText="1"/>
    </xf>
    <xf numFmtId="0" fontId="7" fillId="0" borderId="9" xfId="0" applyFont="1" applyFill="1" applyBorder="1" applyAlignment="1">
      <alignment vertical="center" wrapText="1"/>
    </xf>
    <xf numFmtId="164" fontId="12" fillId="0" borderId="1" xfId="0" applyNumberFormat="1" applyFont="1" applyBorder="1" applyAlignment="1">
      <alignment vertical="center"/>
    </xf>
    <xf numFmtId="0" fontId="7" fillId="0" borderId="2" xfId="0" applyFont="1" applyFill="1" applyBorder="1" applyAlignment="1">
      <alignment horizontal="center" vertical="center" wrapText="1"/>
    </xf>
    <xf numFmtId="0" fontId="7" fillId="3" borderId="1" xfId="0" applyFont="1" applyFill="1" applyBorder="1" applyAlignment="1">
      <alignment vertical="top"/>
    </xf>
    <xf numFmtId="0" fontId="8" fillId="4" borderId="1" xfId="0" applyFont="1" applyFill="1" applyBorder="1" applyAlignment="1">
      <alignment horizontal="center" vertical="top" wrapText="1"/>
    </xf>
    <xf numFmtId="0" fontId="4" fillId="3" borderId="1" xfId="0" applyFont="1" applyFill="1" applyBorder="1" applyAlignment="1">
      <alignment vertical="top"/>
    </xf>
    <xf numFmtId="0" fontId="5" fillId="0" borderId="1" xfId="0" applyFont="1" applyBorder="1" applyAlignment="1">
      <alignment vertical="top"/>
    </xf>
    <xf numFmtId="0" fontId="6" fillId="0" borderId="1"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vertical="top"/>
    </xf>
    <xf numFmtId="0" fontId="8" fillId="0" borderId="1" xfId="0" applyFont="1" applyFill="1" applyBorder="1" applyAlignment="1">
      <alignment horizontal="center" vertical="top"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3" borderId="1" xfId="0" applyFont="1" applyFill="1" applyBorder="1"/>
    <xf numFmtId="0" fontId="7" fillId="0" borderId="2" xfId="0" applyFont="1" applyFill="1" applyBorder="1" applyAlignment="1">
      <alignment vertical="top" wrapText="1"/>
    </xf>
    <xf numFmtId="0" fontId="7" fillId="0" borderId="3" xfId="0" applyFont="1" applyFill="1" applyBorder="1" applyAlignment="1">
      <alignment vertical="center" wrapText="1"/>
    </xf>
    <xf numFmtId="0" fontId="4" fillId="3" borderId="8" xfId="0" applyFont="1" applyFill="1" applyBorder="1"/>
    <xf numFmtId="0" fontId="4" fillId="3" borderId="0" xfId="0" applyFont="1" applyFill="1" applyBorder="1"/>
    <xf numFmtId="0" fontId="4" fillId="0" borderId="2" xfId="0" applyFont="1" applyBorder="1" applyAlignment="1">
      <alignment vertical="top" wrapText="1"/>
    </xf>
    <xf numFmtId="0" fontId="7" fillId="0" borderId="1" xfId="0" applyFont="1" applyFill="1" applyBorder="1" applyAlignment="1">
      <alignment vertical="center" wrapText="1"/>
    </xf>
    <xf numFmtId="164" fontId="12" fillId="0" borderId="1" xfId="0" applyNumberFormat="1" applyFont="1" applyBorder="1" applyAlignment="1">
      <alignment horizontal="left" vertical="center"/>
    </xf>
    <xf numFmtId="0" fontId="7" fillId="0" borderId="12" xfId="0" applyFont="1" applyFill="1" applyBorder="1" applyAlignment="1">
      <alignment vertical="center" wrapText="1"/>
    </xf>
    <xf numFmtId="0" fontId="13" fillId="0" borderId="1" xfId="0" applyFont="1" applyBorder="1" applyAlignment="1">
      <alignment horizontal="left" vertical="center" wrapText="1"/>
    </xf>
    <xf numFmtId="164" fontId="12" fillId="0" borderId="1" xfId="0" applyNumberFormat="1" applyFont="1" applyBorder="1" applyAlignment="1">
      <alignment vertical="center" wrapText="1"/>
    </xf>
    <xf numFmtId="0" fontId="4" fillId="0" borderId="1" xfId="0" applyFont="1" applyBorder="1" applyAlignment="1">
      <alignment wrapText="1"/>
    </xf>
    <xf numFmtId="164" fontId="12" fillId="0" borderId="1" xfId="0" applyNumberFormat="1" applyFont="1" applyBorder="1" applyAlignment="1">
      <alignment vertical="top" wrapText="1"/>
    </xf>
    <xf numFmtId="164" fontId="6" fillId="0" borderId="1" xfId="1" applyFont="1" applyBorder="1" applyAlignment="1">
      <alignment horizontal="left" vertical="center" wrapText="1"/>
    </xf>
    <xf numFmtId="164" fontId="12" fillId="0" borderId="1" xfId="0" applyNumberFormat="1" applyFont="1" applyBorder="1" applyAlignment="1">
      <alignment horizontal="right" vertical="center"/>
    </xf>
    <xf numFmtId="0" fontId="15" fillId="0" borderId="1" xfId="0" applyFont="1" applyBorder="1" applyAlignment="1">
      <alignment horizontal="left" vertical="center" wrapText="1"/>
    </xf>
    <xf numFmtId="0" fontId="14" fillId="0" borderId="0" xfId="0" applyFont="1"/>
    <xf numFmtId="0" fontId="4" fillId="0" borderId="0" xfId="0" applyFont="1" applyAlignment="1">
      <alignment vertical="top" wrapText="1"/>
    </xf>
    <xf numFmtId="0" fontId="9" fillId="0" borderId="1" xfId="0" applyFont="1" applyBorder="1" applyAlignment="1">
      <alignment vertical="top" wrapText="1"/>
    </xf>
    <xf numFmtId="0" fontId="8" fillId="5" borderId="1" xfId="0" applyFont="1" applyFill="1" applyBorder="1" applyAlignment="1">
      <alignment horizontal="center" vertical="top" wrapText="1"/>
    </xf>
    <xf numFmtId="0" fontId="16" fillId="0" borderId="1" xfId="0" applyFont="1" applyBorder="1" applyAlignment="1">
      <alignment horizontal="left" vertical="center" wrapText="1"/>
    </xf>
    <xf numFmtId="164" fontId="16" fillId="0" borderId="1" xfId="0" applyNumberFormat="1" applyFont="1" applyBorder="1" applyAlignment="1">
      <alignment vertical="top" wrapText="1"/>
    </xf>
    <xf numFmtId="0" fontId="13" fillId="0" borderId="1" xfId="0" applyFont="1" applyBorder="1" applyAlignment="1">
      <alignment horizontal="left" vertical="center"/>
    </xf>
    <xf numFmtId="4" fontId="11" fillId="0" borderId="1" xfId="0" applyNumberFormat="1" applyFont="1" applyBorder="1" applyAlignment="1">
      <alignment vertical="center"/>
    </xf>
    <xf numFmtId="0" fontId="4" fillId="0" borderId="2" xfId="0" applyFont="1" applyBorder="1"/>
    <xf numFmtId="0" fontId="6" fillId="0" borderId="2" xfId="0" applyFont="1" applyBorder="1" applyAlignment="1">
      <alignment horizontal="left" vertical="center" wrapText="1"/>
    </xf>
    <xf numFmtId="0" fontId="11" fillId="0" borderId="0" xfId="0" applyFont="1" applyAlignment="1">
      <alignment horizontal="left" vertical="center" wrapText="1"/>
    </xf>
    <xf numFmtId="164" fontId="12" fillId="0" borderId="2" xfId="0" applyNumberFormat="1" applyFont="1" applyBorder="1" applyAlignment="1">
      <alignment vertical="top" wrapText="1"/>
    </xf>
    <xf numFmtId="0" fontId="4" fillId="3" borderId="2" xfId="0" applyFont="1" applyFill="1" applyBorder="1" applyAlignment="1">
      <alignment vertical="top"/>
    </xf>
    <xf numFmtId="0" fontId="8" fillId="0" borderId="2" xfId="0" applyFont="1" applyFill="1" applyBorder="1" applyAlignment="1">
      <alignment horizontal="center" vertical="top" wrapText="1"/>
    </xf>
    <xf numFmtId="0" fontId="8" fillId="4" borderId="2" xfId="0" applyFont="1" applyFill="1" applyBorder="1" applyAlignment="1">
      <alignment horizontal="center" vertical="top" wrapText="1"/>
    </xf>
    <xf numFmtId="0" fontId="4" fillId="3" borderId="2" xfId="0" applyFont="1" applyFill="1" applyBorder="1"/>
    <xf numFmtId="0" fontId="7" fillId="0" borderId="1" xfId="0" applyFont="1" applyFill="1" applyBorder="1" applyAlignment="1">
      <alignment horizontal="center" vertical="center" wrapText="1"/>
    </xf>
    <xf numFmtId="0" fontId="4" fillId="0" borderId="1" xfId="0" applyFont="1" applyBorder="1"/>
    <xf numFmtId="164" fontId="17" fillId="0" borderId="1" xfId="0" applyNumberFormat="1" applyFont="1" applyBorder="1" applyAlignment="1">
      <alignment horizontal="left" vertical="center" wrapText="1"/>
    </xf>
    <xf numFmtId="164" fontId="4" fillId="0" borderId="1" xfId="0" applyNumberFormat="1" applyFont="1" applyBorder="1" applyAlignment="1">
      <alignment vertical="top" wrapText="1"/>
    </xf>
    <xf numFmtId="0" fontId="6" fillId="0" borderId="9" xfId="0" applyFont="1" applyBorder="1" applyAlignment="1">
      <alignment horizontal="left" vertical="center" wrapText="1"/>
    </xf>
    <xf numFmtId="0" fontId="4" fillId="0" borderId="1" xfId="0" applyFont="1" applyBorder="1" applyAlignment="1">
      <alignment horizontal="left" vertical="center"/>
    </xf>
    <xf numFmtId="0" fontId="9" fillId="0" borderId="6" xfId="0" applyFont="1" applyBorder="1" applyAlignment="1">
      <alignment vertical="top"/>
    </xf>
    <xf numFmtId="0" fontId="2" fillId="0" borderId="6" xfId="0" applyFont="1" applyBorder="1" applyAlignment="1">
      <alignment vertical="center" wrapText="1"/>
    </xf>
    <xf numFmtId="0" fontId="9" fillId="0" borderId="12" xfId="0" applyFont="1" applyBorder="1" applyAlignment="1">
      <alignment vertical="top"/>
    </xf>
    <xf numFmtId="0" fontId="2" fillId="0" borderId="12" xfId="0" applyFont="1" applyBorder="1" applyAlignment="1">
      <alignment vertical="center" wrapText="1"/>
    </xf>
    <xf numFmtId="165" fontId="7" fillId="0" borderId="1" xfId="0" applyNumberFormat="1" applyFont="1" applyFill="1" applyBorder="1" applyAlignment="1">
      <alignment horizontal="right" vertical="center" wrapText="1"/>
    </xf>
    <xf numFmtId="0" fontId="7" fillId="3" borderId="1" xfId="0" applyFont="1" applyFill="1" applyBorder="1" applyAlignment="1">
      <alignment vertical="top" wrapText="1"/>
    </xf>
    <xf numFmtId="2" fontId="6" fillId="0" borderId="1" xfId="0" applyNumberFormat="1" applyFont="1" applyBorder="1" applyAlignment="1">
      <alignment horizontal="left" vertical="center" wrapText="1"/>
    </xf>
    <xf numFmtId="0" fontId="3" fillId="0" borderId="1" xfId="0" applyFont="1" applyFill="1" applyBorder="1" applyAlignment="1">
      <alignment vertical="top"/>
    </xf>
    <xf numFmtId="0" fontId="7" fillId="0" borderId="9" xfId="0" applyFont="1" applyFill="1" applyBorder="1" applyAlignment="1">
      <alignment vertical="top" wrapText="1"/>
    </xf>
    <xf numFmtId="165" fontId="3" fillId="0" borderId="1" xfId="0" applyNumberFormat="1" applyFont="1" applyBorder="1" applyAlignment="1">
      <alignment vertical="center" wrapText="1"/>
    </xf>
    <xf numFmtId="0" fontId="20" fillId="6" borderId="18" xfId="0" applyFont="1" applyFill="1" applyBorder="1" applyAlignment="1">
      <alignment horizontal="center" vertical="top" wrapText="1"/>
    </xf>
    <xf numFmtId="0" fontId="23" fillId="7" borderId="19" xfId="0" applyFont="1" applyFill="1" applyBorder="1" applyAlignment="1">
      <alignment vertical="top" wrapText="1"/>
    </xf>
    <xf numFmtId="0" fontId="2" fillId="0" borderId="1" xfId="0" applyFont="1" applyBorder="1" applyAlignment="1">
      <alignment vertical="top"/>
    </xf>
    <xf numFmtId="0" fontId="0" fillId="0" borderId="9" xfId="0" applyBorder="1" applyAlignment="1">
      <alignment horizontal="center" vertical="top"/>
    </xf>
    <xf numFmtId="164" fontId="25" fillId="0" borderId="1" xfId="0" applyNumberFormat="1" applyFont="1" applyBorder="1"/>
    <xf numFmtId="0" fontId="26" fillId="0" borderId="1" xfId="0" applyFont="1" applyBorder="1" applyAlignment="1">
      <alignment vertical="top" wrapText="1"/>
    </xf>
    <xf numFmtId="164" fontId="27" fillId="0" borderId="1" xfId="0" applyNumberFormat="1" applyFont="1" applyBorder="1"/>
    <xf numFmtId="0" fontId="28" fillId="0" borderId="1" xfId="0" applyFont="1" applyBorder="1" applyAlignment="1">
      <alignment wrapText="1"/>
    </xf>
    <xf numFmtId="0" fontId="31" fillId="0" borderId="1" xfId="0" applyFont="1" applyBorder="1" applyAlignment="1">
      <alignment wrapText="1"/>
    </xf>
    <xf numFmtId="0" fontId="32" fillId="0" borderId="1" xfId="0" applyFont="1" applyBorder="1" applyAlignment="1">
      <alignment horizontal="left" wrapText="1"/>
    </xf>
    <xf numFmtId="0" fontId="35" fillId="0" borderId="1" xfId="0" applyFont="1" applyBorder="1" applyAlignment="1">
      <alignment vertical="top" wrapText="1"/>
    </xf>
    <xf numFmtId="164" fontId="33" fillId="0" borderId="1" xfId="0" applyNumberFormat="1" applyFont="1" applyBorder="1"/>
    <xf numFmtId="0" fontId="35" fillId="0" borderId="1" xfId="0" applyFont="1" applyBorder="1" applyAlignment="1">
      <alignment wrapText="1"/>
    </xf>
    <xf numFmtId="164" fontId="17" fillId="0" borderId="1" xfId="0" applyNumberFormat="1" applyFont="1" applyBorder="1"/>
    <xf numFmtId="0" fontId="24" fillId="0" borderId="1" xfId="0" applyFont="1" applyBorder="1" applyAlignment="1">
      <alignment horizontal="left" wrapText="1"/>
    </xf>
    <xf numFmtId="0" fontId="24" fillId="0" borderId="1" xfId="0" applyFont="1" applyBorder="1" applyAlignment="1">
      <alignment wrapText="1"/>
    </xf>
    <xf numFmtId="164" fontId="34" fillId="0" borderId="1" xfId="0" applyNumberFormat="1" applyFont="1" applyBorder="1" applyAlignment="1">
      <alignment vertical="center"/>
    </xf>
    <xf numFmtId="0" fontId="36" fillId="0" borderId="1" xfId="0" applyFont="1" applyBorder="1" applyAlignment="1">
      <alignment wrapText="1"/>
    </xf>
    <xf numFmtId="0" fontId="10" fillId="0" borderId="1" xfId="0" applyFont="1" applyBorder="1" applyAlignment="1">
      <alignment vertical="top"/>
    </xf>
    <xf numFmtId="0" fontId="10" fillId="0" borderId="1" xfId="0" applyFont="1" applyFill="1" applyBorder="1" applyAlignment="1">
      <alignment vertical="top"/>
    </xf>
    <xf numFmtId="0" fontId="0" fillId="0" borderId="9" xfId="0" applyFill="1" applyBorder="1" applyAlignment="1">
      <alignment horizontal="center" vertical="top"/>
    </xf>
    <xf numFmtId="164" fontId="34" fillId="0" borderId="1" xfId="0" applyNumberFormat="1" applyFont="1" applyFill="1" applyBorder="1" applyAlignment="1">
      <alignment vertical="center"/>
    </xf>
    <xf numFmtId="164" fontId="33" fillId="0" borderId="1" xfId="0" applyNumberFormat="1" applyFont="1" applyFill="1" applyBorder="1"/>
    <xf numFmtId="0" fontId="37" fillId="0" borderId="1" xfId="0" applyFont="1" applyBorder="1" applyAlignment="1">
      <alignment vertical="top" wrapText="1"/>
    </xf>
    <xf numFmtId="0" fontId="26" fillId="0" borderId="1" xfId="0" applyFont="1" applyBorder="1" applyAlignment="1">
      <alignment wrapText="1"/>
    </xf>
    <xf numFmtId="0" fontId="2" fillId="0" borderId="1" xfId="0" applyFont="1" applyBorder="1" applyAlignment="1">
      <alignment vertical="top" wrapText="1"/>
    </xf>
    <xf numFmtId="0" fontId="0" fillId="0" borderId="9" xfId="0" applyFont="1" applyBorder="1" applyAlignment="1">
      <alignment horizontal="center" vertical="top"/>
    </xf>
    <xf numFmtId="0" fontId="17" fillId="0" borderId="1" xfId="0" applyFont="1" applyBorder="1" applyAlignment="1">
      <alignment vertical="top" wrapText="1"/>
    </xf>
    <xf numFmtId="0" fontId="0" fillId="0" borderId="9" xfId="0" applyBorder="1" applyAlignment="1">
      <alignment horizontal="center"/>
    </xf>
    <xf numFmtId="0" fontId="35" fillId="0" borderId="1" xfId="0" applyFont="1" applyBorder="1" applyAlignment="1">
      <alignment horizontal="justify" wrapText="1"/>
    </xf>
    <xf numFmtId="0" fontId="38" fillId="0" borderId="1" xfId="0" applyFont="1" applyBorder="1" applyAlignment="1">
      <alignment horizontal="justify" wrapText="1"/>
    </xf>
    <xf numFmtId="0" fontId="25" fillId="0" borderId="1" xfId="0" applyFont="1" applyBorder="1" applyAlignment="1">
      <alignment vertical="top"/>
    </xf>
    <xf numFmtId="0" fontId="25" fillId="0" borderId="1" xfId="0" applyFont="1" applyBorder="1" applyAlignment="1">
      <alignment horizontal="center" vertical="top"/>
    </xf>
    <xf numFmtId="0" fontId="39" fillId="0" borderId="1" xfId="0" applyFont="1" applyBorder="1" applyAlignment="1">
      <alignment horizontal="justify" wrapText="1"/>
    </xf>
    <xf numFmtId="0" fontId="21" fillId="0" borderId="1" xfId="0" applyFont="1" applyBorder="1" applyAlignment="1">
      <alignment wrapText="1"/>
    </xf>
    <xf numFmtId="0" fontId="40" fillId="0" borderId="1" xfId="0" applyFont="1" applyBorder="1" applyAlignment="1">
      <alignment vertical="top" wrapText="1"/>
    </xf>
    <xf numFmtId="0" fontId="0" fillId="0" borderId="1" xfId="0" applyBorder="1"/>
    <xf numFmtId="0" fontId="2" fillId="0" borderId="1" xfId="0" applyFont="1" applyBorder="1" applyAlignment="1">
      <alignment vertical="center"/>
    </xf>
    <xf numFmtId="0" fontId="0" fillId="0" borderId="1" xfId="0" applyBorder="1" applyAlignment="1">
      <alignment vertical="center"/>
    </xf>
    <xf numFmtId="0" fontId="38" fillId="0" borderId="1" xfId="0" applyFont="1" applyBorder="1" applyAlignment="1">
      <alignment horizontal="justify" vertical="center" wrapText="1"/>
    </xf>
    <xf numFmtId="0" fontId="2" fillId="0" borderId="1" xfId="0" applyFont="1" applyFill="1" applyBorder="1" applyAlignment="1">
      <alignment vertical="top"/>
    </xf>
    <xf numFmtId="0" fontId="0" fillId="0" borderId="9" xfId="0" applyFill="1" applyBorder="1"/>
    <xf numFmtId="4" fontId="26" fillId="0" borderId="1" xfId="0" applyNumberFormat="1" applyFont="1" applyBorder="1"/>
    <xf numFmtId="0" fontId="26" fillId="0" borderId="0" xfId="0" applyFont="1" applyAlignment="1">
      <alignment wrapText="1"/>
    </xf>
    <xf numFmtId="164" fontId="41" fillId="0" borderId="1" xfId="0" applyNumberFormat="1" applyFont="1" applyBorder="1" applyAlignment="1">
      <alignment wrapText="1"/>
    </xf>
    <xf numFmtId="0" fontId="35" fillId="0" borderId="1" xfId="0" applyFont="1" applyFill="1" applyBorder="1" applyAlignment="1">
      <alignment horizontal="left" vertical="top" wrapText="1"/>
    </xf>
    <xf numFmtId="0" fontId="0" fillId="0" borderId="1" xfId="0" applyBorder="1" applyAlignment="1">
      <alignment horizontal="center" vertical="top"/>
    </xf>
    <xf numFmtId="0" fontId="25" fillId="0" borderId="1" xfId="0" applyFont="1" applyBorder="1" applyAlignment="1">
      <alignment wrapText="1"/>
    </xf>
    <xf numFmtId="0" fontId="17" fillId="0" borderId="1" xfId="0" applyFont="1" applyBorder="1" applyAlignment="1">
      <alignment wrapText="1"/>
    </xf>
    <xf numFmtId="164" fontId="33" fillId="0" borderId="2" xfId="0" applyNumberFormat="1" applyFont="1" applyBorder="1"/>
    <xf numFmtId="164" fontId="27" fillId="0" borderId="2" xfId="0" applyNumberFormat="1" applyFont="1" applyBorder="1"/>
    <xf numFmtId="164" fontId="0" fillId="0" borderId="0" xfId="1" applyFont="1"/>
    <xf numFmtId="164" fontId="0" fillId="0" borderId="0" xfId="0" applyNumberFormat="1"/>
    <xf numFmtId="0" fontId="32" fillId="8" borderId="1" xfId="0" applyFont="1" applyFill="1" applyBorder="1" applyAlignment="1">
      <alignment horizontal="left" wrapText="1"/>
    </xf>
    <xf numFmtId="164" fontId="27" fillId="8" borderId="1" xfId="0" applyNumberFormat="1" applyFont="1" applyFill="1" applyBorder="1"/>
    <xf numFmtId="164" fontId="33" fillId="8" borderId="1" xfId="0" applyNumberFormat="1" applyFont="1" applyFill="1" applyBorder="1"/>
    <xf numFmtId="164" fontId="34" fillId="8" borderId="1" xfId="0" applyNumberFormat="1" applyFont="1" applyFill="1" applyBorder="1" applyAlignment="1">
      <alignment vertical="center"/>
    </xf>
    <xf numFmtId="0" fontId="32" fillId="9" borderId="1" xfId="0" applyFont="1" applyFill="1" applyBorder="1" applyAlignment="1">
      <alignment horizontal="left" wrapText="1"/>
    </xf>
    <xf numFmtId="164" fontId="27" fillId="9" borderId="1" xfId="0" applyNumberFormat="1" applyFont="1" applyFill="1" applyBorder="1"/>
    <xf numFmtId="164" fontId="33" fillId="9" borderId="1" xfId="0" applyNumberFormat="1" applyFont="1" applyFill="1" applyBorder="1"/>
    <xf numFmtId="0" fontId="32" fillId="10" borderId="1" xfId="0" applyFont="1" applyFill="1" applyBorder="1" applyAlignment="1">
      <alignment horizontal="left" wrapText="1"/>
    </xf>
    <xf numFmtId="164" fontId="27" fillId="10" borderId="1" xfId="0" applyNumberFormat="1" applyFont="1" applyFill="1" applyBorder="1"/>
    <xf numFmtId="164" fontId="34" fillId="10" borderId="1" xfId="0" applyNumberFormat="1" applyFont="1" applyFill="1" applyBorder="1" applyAlignment="1">
      <alignment vertical="center"/>
    </xf>
    <xf numFmtId="0" fontId="35" fillId="8" borderId="1" xfId="0" applyFont="1" applyFill="1" applyBorder="1" applyAlignment="1">
      <alignment horizontal="justify" wrapText="1"/>
    </xf>
    <xf numFmtId="164" fontId="33" fillId="10" borderId="1" xfId="0" applyNumberFormat="1" applyFont="1" applyFill="1" applyBorder="1"/>
    <xf numFmtId="164" fontId="17" fillId="10" borderId="1" xfId="0" applyNumberFormat="1" applyFont="1" applyFill="1" applyBorder="1"/>
    <xf numFmtId="0" fontId="32" fillId="11" borderId="1" xfId="0" applyFont="1" applyFill="1" applyBorder="1" applyAlignment="1">
      <alignment horizontal="left" wrapText="1"/>
    </xf>
    <xf numFmtId="164" fontId="27" fillId="11" borderId="1" xfId="0" applyNumberFormat="1" applyFont="1" applyFill="1" applyBorder="1"/>
    <xf numFmtId="164" fontId="33" fillId="11" borderId="1" xfId="0" applyNumberFormat="1" applyFont="1" applyFill="1" applyBorder="1"/>
    <xf numFmtId="164" fontId="34" fillId="9" borderId="1" xfId="0" applyNumberFormat="1" applyFont="1" applyFill="1" applyBorder="1" applyAlignment="1">
      <alignment vertical="center"/>
    </xf>
    <xf numFmtId="0" fontId="2" fillId="0" borderId="12" xfId="0" applyFont="1" applyBorder="1" applyAlignment="1">
      <alignment horizontal="center" vertical="center" wrapText="1"/>
    </xf>
    <xf numFmtId="0" fontId="9" fillId="0" borderId="12" xfId="0" applyFont="1" applyBorder="1" applyAlignment="1">
      <alignment horizontal="center" vertical="top"/>
    </xf>
    <xf numFmtId="0" fontId="7" fillId="0" borderId="2" xfId="0" applyFont="1" applyFill="1" applyBorder="1" applyAlignment="1">
      <alignment horizontal="center" vertical="center" wrapText="1"/>
    </xf>
    <xf numFmtId="17" fontId="5" fillId="0" borderId="1" xfId="0" applyNumberFormat="1" applyFont="1" applyBorder="1" applyAlignment="1">
      <alignment horizontal="center" vertical="top" wrapText="1"/>
    </xf>
    <xf numFmtId="0" fontId="24" fillId="8" borderId="1" xfId="0" applyFont="1" applyFill="1" applyBorder="1" applyAlignment="1">
      <alignment wrapText="1"/>
    </xf>
    <xf numFmtId="0" fontId="35" fillId="8" borderId="1" xfId="0" applyFont="1" applyFill="1" applyBorder="1" applyAlignment="1">
      <alignment horizontal="left" vertical="top" wrapText="1"/>
    </xf>
    <xf numFmtId="0" fontId="26" fillId="0" borderId="0" xfId="0" applyFont="1" applyBorder="1" applyAlignment="1">
      <alignment vertical="top" wrapText="1"/>
    </xf>
    <xf numFmtId="0" fontId="0" fillId="0" borderId="0" xfId="0" applyBorder="1"/>
    <xf numFmtId="164" fontId="27" fillId="0" borderId="0" xfId="0" applyNumberFormat="1" applyFont="1" applyBorder="1"/>
    <xf numFmtId="0" fontId="28" fillId="0" borderId="0" xfId="0" applyFont="1" applyBorder="1" applyAlignment="1">
      <alignment wrapText="1"/>
    </xf>
    <xf numFmtId="0" fontId="31" fillId="0" borderId="0" xfId="0" applyFont="1" applyBorder="1" applyAlignment="1">
      <alignment wrapText="1"/>
    </xf>
    <xf numFmtId="164" fontId="12" fillId="0" borderId="0" xfId="0" applyNumberFormat="1" applyFont="1" applyBorder="1" applyAlignment="1">
      <alignment vertical="center"/>
    </xf>
    <xf numFmtId="0" fontId="7" fillId="2" borderId="9" xfId="0" applyFont="1" applyFill="1" applyBorder="1"/>
    <xf numFmtId="0" fontId="8" fillId="0" borderId="0" xfId="0" applyFont="1" applyFill="1" applyBorder="1" applyAlignment="1">
      <alignment horizontal="center" vertical="top" wrapText="1"/>
    </xf>
    <xf numFmtId="0" fontId="31" fillId="0" borderId="1" xfId="0" applyFont="1" applyBorder="1" applyAlignment="1">
      <alignment horizontal="left" wrapText="1"/>
    </xf>
    <xf numFmtId="0" fontId="4" fillId="0" borderId="0" xfId="0" applyFont="1" applyBorder="1" applyAlignment="1">
      <alignment vertical="top" wrapText="1"/>
    </xf>
    <xf numFmtId="0" fontId="9" fillId="0" borderId="21" xfId="0" applyFont="1" applyBorder="1" applyAlignment="1">
      <alignment horizontal="center" vertical="top" wrapText="1"/>
    </xf>
    <xf numFmtId="0" fontId="9" fillId="0" borderId="9" xfId="0" applyFont="1" applyBorder="1" applyAlignment="1">
      <alignment vertical="top" wrapText="1"/>
    </xf>
    <xf numFmtId="0" fontId="11" fillId="0" borderId="11" xfId="0" applyFont="1" applyBorder="1" applyAlignment="1">
      <alignment horizontal="left" vertical="center" wrapText="1"/>
    </xf>
    <xf numFmtId="0" fontId="2" fillId="0" borderId="1" xfId="0" applyFont="1" applyBorder="1" applyAlignment="1">
      <alignment horizontal="center" vertical="center" wrapText="1"/>
    </xf>
    <xf numFmtId="0" fontId="13" fillId="0" borderId="1" xfId="0" applyFont="1" applyBorder="1" applyAlignment="1">
      <alignment horizontal="left" wrapText="1"/>
    </xf>
    <xf numFmtId="164" fontId="0" fillId="9" borderId="1" xfId="1" applyFont="1" applyFill="1" applyBorder="1"/>
    <xf numFmtId="0" fontId="2" fillId="0" borderId="12" xfId="0" applyFont="1" applyBorder="1" applyAlignment="1">
      <alignment vertical="top"/>
    </xf>
    <xf numFmtId="0" fontId="0" fillId="0" borderId="21" xfId="0" applyBorder="1" applyAlignment="1">
      <alignment horizontal="center" vertical="top"/>
    </xf>
    <xf numFmtId="0" fontId="24" fillId="0" borderId="12" xfId="0" applyFont="1" applyBorder="1" applyAlignment="1">
      <alignment vertical="top" wrapText="1"/>
    </xf>
    <xf numFmtId="164" fontId="27" fillId="0" borderId="12" xfId="0" applyNumberFormat="1" applyFont="1" applyBorder="1"/>
    <xf numFmtId="164" fontId="25" fillId="0" borderId="12" xfId="0" applyNumberFormat="1" applyFont="1" applyBorder="1"/>
    <xf numFmtId="0" fontId="20" fillId="7" borderId="1" xfId="0" applyFont="1" applyFill="1" applyBorder="1" applyAlignment="1">
      <alignment vertical="top" wrapText="1"/>
    </xf>
    <xf numFmtId="0" fontId="23" fillId="7" borderId="1" xfId="0" applyFont="1" applyFill="1" applyBorder="1" applyAlignment="1">
      <alignment vertical="top" wrapText="1"/>
    </xf>
    <xf numFmtId="0" fontId="23" fillId="7" borderId="1" xfId="0" applyFont="1" applyFill="1" applyBorder="1" applyAlignment="1">
      <alignment horizontal="center" vertical="top" wrapText="1"/>
    </xf>
    <xf numFmtId="0" fontId="2" fillId="0" borderId="2" xfId="0" applyFont="1" applyFill="1" applyBorder="1" applyAlignment="1">
      <alignment vertical="top"/>
    </xf>
    <xf numFmtId="0" fontId="0" fillId="0" borderId="3" xfId="0" applyFill="1" applyBorder="1"/>
    <xf numFmtId="0" fontId="35" fillId="0" borderId="12" xfId="0" applyFont="1" applyBorder="1" applyAlignment="1">
      <alignment wrapText="1"/>
    </xf>
    <xf numFmtId="164" fontId="27" fillId="9" borderId="2" xfId="0" applyNumberFormat="1" applyFont="1" applyFill="1" applyBorder="1"/>
    <xf numFmtId="164" fontId="17" fillId="9" borderId="2" xfId="0" applyNumberFormat="1" applyFont="1" applyFill="1" applyBorder="1"/>
    <xf numFmtId="0" fontId="35" fillId="0" borderId="0" xfId="0" applyFont="1"/>
    <xf numFmtId="0" fontId="35" fillId="0" borderId="1" xfId="0" applyFont="1" applyBorder="1" applyAlignment="1">
      <alignment horizontal="left" wrapText="1"/>
    </xf>
    <xf numFmtId="0" fontId="42" fillId="0" borderId="0" xfId="0" applyFont="1"/>
    <xf numFmtId="0" fontId="7" fillId="0" borderId="2" xfId="0" applyFont="1" applyFill="1" applyBorder="1" applyAlignment="1">
      <alignment horizontal="center" vertical="center" wrapText="1"/>
    </xf>
    <xf numFmtId="164" fontId="25" fillId="0" borderId="0" xfId="1" applyFont="1"/>
    <xf numFmtId="0" fontId="35" fillId="8" borderId="1" xfId="0" applyFont="1" applyFill="1" applyBorder="1" applyAlignment="1">
      <alignment wrapText="1"/>
    </xf>
    <xf numFmtId="164" fontId="25" fillId="8" borderId="0" xfId="1" applyFont="1" applyFill="1"/>
    <xf numFmtId="0" fontId="9" fillId="0" borderId="2" xfId="0" applyFont="1" applyBorder="1" applyAlignment="1">
      <alignment horizontal="center" vertical="top"/>
    </xf>
    <xf numFmtId="0" fontId="9" fillId="0" borderId="6" xfId="0" applyFont="1" applyBorder="1" applyAlignment="1">
      <alignment horizontal="center" vertical="top"/>
    </xf>
    <xf numFmtId="0" fontId="9" fillId="0" borderId="12" xfId="0" applyFont="1" applyBorder="1" applyAlignment="1">
      <alignment horizontal="center" vertical="top"/>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10" fillId="0" borderId="2" xfId="0" applyFont="1" applyBorder="1" applyAlignment="1">
      <alignment horizontal="left" vertical="center" wrapText="1"/>
    </xf>
    <xf numFmtId="0" fontId="10" fillId="0" borderId="12" xfId="0" applyFont="1" applyBorder="1" applyAlignment="1">
      <alignment horizontal="left" vertical="center" wrapText="1"/>
    </xf>
    <xf numFmtId="0" fontId="4" fillId="0" borderId="2" xfId="0" applyFont="1" applyBorder="1" applyAlignment="1">
      <alignment horizontal="center"/>
    </xf>
    <xf numFmtId="0" fontId="4" fillId="0" borderId="12" xfId="0" applyFont="1" applyBorder="1" applyAlignment="1">
      <alignment horizontal="center"/>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2" xfId="0" applyFont="1" applyBorder="1" applyAlignment="1">
      <alignment horizontal="center" vertical="top" wrapText="1"/>
    </xf>
    <xf numFmtId="0" fontId="9" fillId="0" borderId="12" xfId="0" applyFont="1" applyBorder="1" applyAlignment="1">
      <alignment horizontal="center" vertical="top" wrapText="1"/>
    </xf>
    <xf numFmtId="165" fontId="3" fillId="0" borderId="2"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164" fontId="12" fillId="0" borderId="2" xfId="0" applyNumberFormat="1" applyFont="1" applyBorder="1" applyAlignment="1">
      <alignment horizontal="center" vertical="center"/>
    </xf>
    <xf numFmtId="164" fontId="12" fillId="0" borderId="12" xfId="0" applyNumberFormat="1" applyFont="1" applyBorder="1" applyAlignment="1">
      <alignment horizontal="center" vertical="center"/>
    </xf>
    <xf numFmtId="0" fontId="4" fillId="0" borderId="1" xfId="0" applyFont="1" applyBorder="1" applyAlignment="1">
      <alignment horizontal="center"/>
    </xf>
    <xf numFmtId="0" fontId="3" fillId="0" borderId="1" xfId="0" applyFont="1" applyFill="1" applyBorder="1" applyAlignment="1"/>
    <xf numFmtId="0" fontId="5" fillId="0" borderId="2"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center" vertical="top"/>
    </xf>
    <xf numFmtId="0" fontId="6" fillId="0" borderId="6" xfId="0" applyFont="1" applyBorder="1" applyAlignment="1">
      <alignment horizontal="center" vertical="center" wrapText="1"/>
    </xf>
    <xf numFmtId="0" fontId="11" fillId="0" borderId="6" xfId="0" applyFont="1" applyBorder="1" applyAlignment="1">
      <alignment horizontal="center" vertical="center" wrapText="1"/>
    </xf>
    <xf numFmtId="164" fontId="12" fillId="0" borderId="6" xfId="0" applyNumberFormat="1" applyFont="1" applyBorder="1" applyAlignment="1">
      <alignment horizontal="center" vertical="center"/>
    </xf>
    <xf numFmtId="0" fontId="7" fillId="0" borderId="6" xfId="0" applyFont="1" applyFill="1" applyBorder="1" applyAlignment="1">
      <alignment horizontal="center" vertical="center" wrapText="1"/>
    </xf>
    <xf numFmtId="0" fontId="3" fillId="2" borderId="1" xfId="0" applyFont="1" applyFill="1" applyBorder="1" applyAlignment="1">
      <alignment horizontal="left"/>
    </xf>
    <xf numFmtId="0" fontId="4" fillId="0" borderId="1" xfId="0" applyFont="1" applyBorder="1" applyAlignment="1"/>
    <xf numFmtId="0" fontId="5" fillId="0" borderId="1" xfId="0" applyFont="1" applyBorder="1" applyAlignment="1">
      <alignment horizont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17" fontId="5" fillId="0" borderId="1" xfId="0" quotePrefix="1" applyNumberFormat="1" applyFont="1" applyFill="1" applyBorder="1" applyAlignment="1">
      <alignment horizontal="center" vertical="center" wrapText="1"/>
    </xf>
    <xf numFmtId="17" fontId="5" fillId="0" borderId="1" xfId="0" applyNumberFormat="1" applyFont="1" applyBorder="1" applyAlignment="1">
      <alignment horizontal="center" vertical="top"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0" fillId="7" borderId="13" xfId="0" applyFont="1" applyFill="1" applyBorder="1" applyAlignment="1">
      <alignment vertical="top" wrapText="1"/>
    </xf>
    <xf numFmtId="0" fontId="20" fillId="7" borderId="20" xfId="0" applyFont="1" applyFill="1" applyBorder="1" applyAlignment="1">
      <alignment vertical="top" wrapText="1"/>
    </xf>
    <xf numFmtId="0" fontId="23" fillId="7" borderId="13" xfId="0" applyFont="1" applyFill="1" applyBorder="1" applyAlignment="1">
      <alignment vertical="top" wrapText="1"/>
    </xf>
    <xf numFmtId="0" fontId="23" fillId="7" borderId="20" xfId="0" applyFont="1" applyFill="1" applyBorder="1" applyAlignment="1">
      <alignment vertical="top" wrapText="1"/>
    </xf>
    <xf numFmtId="0" fontId="23" fillId="7" borderId="13" xfId="0" applyFont="1" applyFill="1" applyBorder="1" applyAlignment="1">
      <alignment horizontal="center" vertical="top" wrapText="1"/>
    </xf>
    <xf numFmtId="0" fontId="23" fillId="7" borderId="20" xfId="0" applyFont="1" applyFill="1" applyBorder="1" applyAlignment="1">
      <alignment horizontal="center" vertical="top" wrapText="1"/>
    </xf>
    <xf numFmtId="0" fontId="18" fillId="0" borderId="1" xfId="0" applyFont="1" applyBorder="1" applyAlignment="1">
      <alignment horizontal="center"/>
    </xf>
    <xf numFmtId="0" fontId="19" fillId="0" borderId="1" xfId="0" applyFont="1" applyBorder="1" applyAlignment="1">
      <alignment horizontal="center"/>
    </xf>
    <xf numFmtId="0" fontId="20" fillId="6" borderId="13" xfId="0" applyFont="1" applyFill="1" applyBorder="1" applyAlignment="1">
      <alignment vertical="top" wrapText="1"/>
    </xf>
    <xf numFmtId="0" fontId="20" fillId="6" borderId="17" xfId="0" applyFont="1" applyFill="1" applyBorder="1" applyAlignment="1">
      <alignment vertical="top" wrapText="1"/>
    </xf>
    <xf numFmtId="0" fontId="21" fillId="6" borderId="13" xfId="0" applyFont="1" applyFill="1" applyBorder="1" applyAlignment="1">
      <alignment horizontal="center" vertical="top" wrapText="1"/>
    </xf>
    <xf numFmtId="0" fontId="20" fillId="6" borderId="17" xfId="0" applyFont="1" applyFill="1" applyBorder="1" applyAlignment="1">
      <alignment horizontal="center" vertical="top" wrapText="1"/>
    </xf>
    <xf numFmtId="0" fontId="20" fillId="6" borderId="14" xfId="0" applyFont="1" applyFill="1" applyBorder="1" applyAlignment="1">
      <alignment horizontal="center" vertical="top" wrapText="1"/>
    </xf>
    <xf numFmtId="0" fontId="20" fillId="6" borderId="15" xfId="0" applyFont="1" applyFill="1" applyBorder="1" applyAlignment="1">
      <alignment horizontal="center" vertical="top" wrapText="1"/>
    </xf>
    <xf numFmtId="0" fontId="20" fillId="6" borderId="16" xfId="0"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78"/>
  <sheetViews>
    <sheetView tabSelected="1" topLeftCell="N1" zoomScale="110" zoomScaleNormal="110" workbookViewId="0">
      <selection activeCell="B18" sqref="B18"/>
    </sheetView>
  </sheetViews>
  <sheetFormatPr defaultRowHeight="15"/>
  <cols>
    <col min="2" max="2" width="13.28515625" customWidth="1"/>
    <col min="3" max="4" width="12.42578125" customWidth="1"/>
    <col min="5" max="5" width="13.140625" customWidth="1"/>
    <col min="6" max="6" width="11.7109375" customWidth="1"/>
    <col min="7" max="7" width="13.7109375" customWidth="1"/>
    <col min="8" max="8" width="13" customWidth="1"/>
    <col min="9" max="9" width="17.5703125" customWidth="1"/>
    <col min="10" max="10" width="13" customWidth="1"/>
    <col min="11" max="11" width="13.85546875" customWidth="1"/>
  </cols>
  <sheetData>
    <row r="1" spans="1:29">
      <c r="A1" s="239" t="s">
        <v>0</v>
      </c>
      <c r="B1" s="239"/>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row>
    <row r="2" spans="1:29">
      <c r="A2" s="239" t="s">
        <v>318</v>
      </c>
      <c r="B2" s="239"/>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row>
    <row r="3" spans="1:29">
      <c r="A3" s="1"/>
      <c r="B3" s="2" t="s">
        <v>1</v>
      </c>
      <c r="C3" s="3"/>
      <c r="D3" s="1"/>
      <c r="E3" s="3"/>
      <c r="F3" s="3"/>
      <c r="G3" s="4"/>
      <c r="H3" s="4"/>
      <c r="I3" s="4"/>
      <c r="J3" s="3"/>
      <c r="K3" s="3"/>
      <c r="L3" s="241" t="s">
        <v>317</v>
      </c>
      <c r="M3" s="241"/>
      <c r="N3" s="230"/>
      <c r="O3" s="230"/>
      <c r="P3" s="230"/>
      <c r="Q3" s="230"/>
      <c r="R3" s="230"/>
      <c r="S3" s="230"/>
      <c r="T3" s="230"/>
      <c r="U3" s="230"/>
      <c r="V3" s="230"/>
      <c r="W3" s="230"/>
      <c r="X3" s="230"/>
      <c r="Y3" s="230"/>
      <c r="Z3" s="230"/>
      <c r="AA3" s="230"/>
      <c r="AB3" s="230"/>
      <c r="AC3" s="230"/>
    </row>
    <row r="4" spans="1:29">
      <c r="A4" s="242" t="s">
        <v>2</v>
      </c>
      <c r="B4" s="216" t="s">
        <v>3</v>
      </c>
      <c r="C4" s="243" t="s">
        <v>4</v>
      </c>
      <c r="D4" s="244" t="s">
        <v>5</v>
      </c>
      <c r="E4" s="247" t="s">
        <v>6</v>
      </c>
      <c r="F4" s="247" t="s">
        <v>7</v>
      </c>
      <c r="G4" s="248" t="s">
        <v>8</v>
      </c>
      <c r="H4" s="249"/>
      <c r="I4" s="250"/>
      <c r="J4" s="247" t="s">
        <v>9</v>
      </c>
      <c r="K4" s="5"/>
      <c r="L4" s="254" t="s">
        <v>319</v>
      </c>
      <c r="M4" s="254"/>
      <c r="N4" s="254"/>
      <c r="O4" s="254"/>
      <c r="P4" s="254"/>
      <c r="Q4" s="254"/>
      <c r="R4" s="254"/>
      <c r="S4" s="254"/>
      <c r="T4" s="254"/>
      <c r="U4" s="254"/>
      <c r="V4" s="254"/>
      <c r="W4" s="254"/>
      <c r="X4" s="254"/>
      <c r="Y4" s="254"/>
      <c r="Z4" s="254"/>
      <c r="AA4" s="254"/>
      <c r="AB4" s="254"/>
      <c r="AC4" s="254"/>
    </row>
    <row r="5" spans="1:29">
      <c r="A5" s="230"/>
      <c r="B5" s="235"/>
      <c r="C5" s="243"/>
      <c r="D5" s="245"/>
      <c r="E5" s="247"/>
      <c r="F5" s="247"/>
      <c r="G5" s="251"/>
      <c r="H5" s="252"/>
      <c r="I5" s="253"/>
      <c r="J5" s="247"/>
      <c r="K5" s="5"/>
      <c r="L5" s="5"/>
      <c r="M5" s="5"/>
      <c r="N5" s="5"/>
      <c r="O5" s="5"/>
      <c r="P5" s="5"/>
      <c r="Q5" s="5"/>
      <c r="R5" s="5"/>
      <c r="S5" s="5"/>
      <c r="T5" s="5"/>
      <c r="U5" s="5"/>
      <c r="V5" s="5"/>
      <c r="W5" s="5"/>
      <c r="X5" s="5"/>
      <c r="Y5" s="5"/>
      <c r="Z5" s="5"/>
      <c r="AA5" s="5"/>
      <c r="AB5" s="5"/>
      <c r="AC5" s="5"/>
    </row>
    <row r="6" spans="1:29">
      <c r="A6" s="230"/>
      <c r="B6" s="235"/>
      <c r="C6" s="243"/>
      <c r="D6" s="245"/>
      <c r="E6" s="247"/>
      <c r="F6" s="247"/>
      <c r="G6" s="6"/>
      <c r="H6" s="6"/>
      <c r="I6" s="6"/>
      <c r="J6" s="247"/>
      <c r="K6" s="7"/>
      <c r="L6" s="8"/>
      <c r="M6" s="9"/>
      <c r="N6" s="10"/>
      <c r="O6" s="7"/>
      <c r="P6" s="255"/>
      <c r="Q6" s="255"/>
      <c r="R6" s="255"/>
      <c r="S6" s="255"/>
      <c r="T6" s="7"/>
      <c r="U6" s="255"/>
      <c r="V6" s="255"/>
      <c r="W6" s="255"/>
      <c r="X6" s="255"/>
      <c r="Y6" s="255"/>
      <c r="Z6" s="255"/>
      <c r="AA6" s="164"/>
      <c r="AB6" s="164"/>
      <c r="AC6" s="7"/>
    </row>
    <row r="7" spans="1:29" ht="58.5">
      <c r="A7" s="230"/>
      <c r="B7" s="235"/>
      <c r="C7" s="243"/>
      <c r="D7" s="245"/>
      <c r="E7" s="247"/>
      <c r="F7" s="247"/>
      <c r="G7" s="256" t="s">
        <v>10</v>
      </c>
      <c r="H7" s="224" t="s">
        <v>11</v>
      </c>
      <c r="I7" s="224" t="s">
        <v>12</v>
      </c>
      <c r="J7" s="247"/>
      <c r="K7" s="11"/>
      <c r="L7" s="12" t="s">
        <v>13</v>
      </c>
      <c r="M7" s="12" t="s">
        <v>14</v>
      </c>
      <c r="N7" s="12" t="s">
        <v>15</v>
      </c>
      <c r="O7" s="13"/>
      <c r="P7" s="12" t="s">
        <v>16</v>
      </c>
      <c r="Q7" s="12" t="s">
        <v>17</v>
      </c>
      <c r="R7" s="12" t="s">
        <v>18</v>
      </c>
      <c r="S7" s="12" t="s">
        <v>19</v>
      </c>
      <c r="T7" s="13"/>
      <c r="U7" s="12" t="s">
        <v>20</v>
      </c>
      <c r="V7" s="12" t="s">
        <v>21</v>
      </c>
      <c r="W7" s="12" t="s">
        <v>22</v>
      </c>
      <c r="X7" s="12" t="s">
        <v>23</v>
      </c>
      <c r="Y7" s="12" t="s">
        <v>24</v>
      </c>
      <c r="Z7" s="12" t="s">
        <v>13</v>
      </c>
      <c r="AA7" s="12" t="s">
        <v>14</v>
      </c>
      <c r="AB7" s="12" t="s">
        <v>15</v>
      </c>
      <c r="AC7" s="11"/>
    </row>
    <row r="8" spans="1:29">
      <c r="A8" s="230"/>
      <c r="B8" s="217"/>
      <c r="C8" s="243"/>
      <c r="D8" s="246"/>
      <c r="E8" s="247"/>
      <c r="F8" s="247"/>
      <c r="G8" s="257"/>
      <c r="H8" s="225"/>
      <c r="I8" s="225"/>
      <c r="J8" s="247"/>
      <c r="K8" s="14"/>
      <c r="L8" s="230"/>
      <c r="M8" s="230"/>
      <c r="N8" s="230"/>
      <c r="O8" s="230"/>
      <c r="P8" s="230"/>
      <c r="Q8" s="230"/>
      <c r="R8" s="230"/>
      <c r="S8" s="230"/>
      <c r="T8" s="230"/>
      <c r="U8" s="230"/>
      <c r="V8" s="230"/>
      <c r="W8" s="230"/>
      <c r="X8" s="230"/>
      <c r="Y8" s="230"/>
      <c r="Z8" s="230"/>
      <c r="AA8" s="230"/>
      <c r="AB8" s="230"/>
      <c r="AC8" s="230"/>
    </row>
    <row r="9" spans="1:29">
      <c r="A9" s="15"/>
      <c r="B9" s="16"/>
      <c r="C9" s="231" t="s">
        <v>25</v>
      </c>
      <c r="D9" s="231"/>
      <c r="E9" s="231"/>
      <c r="F9" s="231"/>
      <c r="G9" s="231"/>
      <c r="H9" s="231"/>
      <c r="I9" s="231"/>
      <c r="J9" s="231"/>
      <c r="K9" s="17"/>
      <c r="L9" s="18"/>
      <c r="M9" s="18"/>
      <c r="N9" s="19"/>
      <c r="O9" s="17"/>
      <c r="P9" s="18"/>
      <c r="Q9" s="18"/>
      <c r="R9" s="18"/>
      <c r="S9" s="20"/>
      <c r="T9" s="21"/>
      <c r="U9" s="18"/>
      <c r="V9" s="18"/>
      <c r="W9" s="18"/>
      <c r="X9" s="18"/>
      <c r="Y9" s="18"/>
      <c r="Z9" s="22"/>
      <c r="AA9" s="173"/>
      <c r="AB9" s="173"/>
      <c r="AC9" s="23"/>
    </row>
    <row r="10" spans="1:29" ht="114.75">
      <c r="A10" s="24" t="s">
        <v>26</v>
      </c>
      <c r="B10" s="25" t="s">
        <v>27</v>
      </c>
      <c r="C10" s="26" t="s">
        <v>28</v>
      </c>
      <c r="D10" s="27" t="s">
        <v>29</v>
      </c>
      <c r="E10" s="28" t="s">
        <v>30</v>
      </c>
      <c r="F10" s="29" t="s">
        <v>31</v>
      </c>
      <c r="G10" s="30">
        <v>7500</v>
      </c>
      <c r="H10" s="30">
        <v>0</v>
      </c>
      <c r="I10" s="30">
        <f>G10+H10</f>
        <v>7500</v>
      </c>
      <c r="J10" s="31" t="s">
        <v>32</v>
      </c>
      <c r="K10" s="32"/>
      <c r="L10" s="33"/>
      <c r="M10" s="33"/>
      <c r="N10" s="33"/>
      <c r="O10" s="32"/>
      <c r="P10" s="33"/>
      <c r="Q10" s="33"/>
      <c r="R10" s="33"/>
      <c r="S10" s="33"/>
      <c r="T10" s="34"/>
      <c r="U10" s="33"/>
      <c r="V10" s="33"/>
      <c r="W10" s="33"/>
      <c r="X10" s="33"/>
      <c r="Y10" s="33"/>
      <c r="Z10" s="33"/>
      <c r="AA10" s="33"/>
      <c r="AB10" s="33"/>
      <c r="AC10" s="32"/>
    </row>
    <row r="11" spans="1:29" ht="76.5">
      <c r="A11" s="35"/>
      <c r="B11" s="36"/>
      <c r="C11" s="26" t="s">
        <v>33</v>
      </c>
      <c r="D11" s="27" t="s">
        <v>34</v>
      </c>
      <c r="E11" s="28" t="s">
        <v>35</v>
      </c>
      <c r="F11" s="29" t="s">
        <v>36</v>
      </c>
      <c r="G11" s="30">
        <v>1750</v>
      </c>
      <c r="H11" s="30">
        <v>250</v>
      </c>
      <c r="I11" s="30">
        <f t="shared" ref="I11:I66" si="0">G11+H11</f>
        <v>2000</v>
      </c>
      <c r="J11" s="31" t="s">
        <v>32</v>
      </c>
      <c r="K11" s="32"/>
      <c r="L11" s="33"/>
      <c r="M11" s="33"/>
      <c r="N11" s="33"/>
      <c r="O11" s="33"/>
      <c r="P11" s="33"/>
      <c r="Q11" s="33"/>
      <c r="R11" s="33"/>
      <c r="S11" s="33"/>
      <c r="T11" s="33"/>
      <c r="U11" s="33"/>
      <c r="V11" s="33"/>
      <c r="W11" s="33"/>
      <c r="X11" s="33"/>
      <c r="Y11" s="33"/>
      <c r="Z11" s="33"/>
      <c r="AA11" s="33"/>
      <c r="AB11" s="33"/>
      <c r="AC11" s="32"/>
    </row>
    <row r="12" spans="1:29" ht="114.75">
      <c r="A12" s="35"/>
      <c r="B12" s="36"/>
      <c r="C12" s="26" t="s">
        <v>37</v>
      </c>
      <c r="D12" s="27" t="s">
        <v>269</v>
      </c>
      <c r="E12" s="28" t="s">
        <v>38</v>
      </c>
      <c r="F12" s="29" t="s">
        <v>31</v>
      </c>
      <c r="G12" s="30">
        <v>6000</v>
      </c>
      <c r="H12" s="30"/>
      <c r="I12" s="30">
        <f t="shared" si="0"/>
        <v>6000</v>
      </c>
      <c r="J12" s="31" t="s">
        <v>39</v>
      </c>
      <c r="K12" s="32"/>
      <c r="L12" s="33"/>
      <c r="M12" s="33"/>
      <c r="N12" s="33"/>
      <c r="O12" s="33"/>
      <c r="P12" s="33"/>
      <c r="Q12" s="33"/>
      <c r="R12" s="33"/>
      <c r="S12" s="33"/>
      <c r="T12" s="33"/>
      <c r="U12" s="33"/>
      <c r="V12" s="33"/>
      <c r="W12" s="33"/>
      <c r="X12" s="33"/>
      <c r="Y12" s="33"/>
      <c r="Z12" s="33"/>
      <c r="AA12" s="33"/>
      <c r="AB12" s="33"/>
      <c r="AC12" s="32"/>
    </row>
    <row r="13" spans="1:29" ht="25.5">
      <c r="A13" s="232"/>
      <c r="B13" s="216"/>
      <c r="C13" s="226" t="s">
        <v>40</v>
      </c>
      <c r="D13" s="27" t="s">
        <v>41</v>
      </c>
      <c r="E13" s="28" t="s">
        <v>41</v>
      </c>
      <c r="F13" s="29" t="s">
        <v>41</v>
      </c>
      <c r="G13" s="228">
        <v>4000</v>
      </c>
      <c r="H13" s="228">
        <v>0</v>
      </c>
      <c r="I13" s="228">
        <f>G13+H13</f>
        <v>4000</v>
      </c>
      <c r="J13" s="220" t="s">
        <v>32</v>
      </c>
      <c r="K13" s="32"/>
      <c r="L13" s="33"/>
      <c r="M13" s="33"/>
      <c r="N13" s="33"/>
      <c r="O13" s="32"/>
      <c r="P13" s="33"/>
      <c r="Q13" s="33"/>
      <c r="R13" s="33"/>
      <c r="S13" s="33"/>
      <c r="T13" s="34"/>
      <c r="U13" s="33"/>
      <c r="V13" s="33"/>
      <c r="W13" s="33"/>
      <c r="X13" s="33"/>
      <c r="Y13" s="33"/>
      <c r="Z13" s="33"/>
      <c r="AA13" s="33"/>
      <c r="AB13" s="33"/>
      <c r="AC13" s="32"/>
    </row>
    <row r="14" spans="1:29" ht="89.25">
      <c r="A14" s="233"/>
      <c r="B14" s="235"/>
      <c r="C14" s="236"/>
      <c r="D14" s="27" t="s">
        <v>42</v>
      </c>
      <c r="E14" s="28" t="s">
        <v>43</v>
      </c>
      <c r="F14" s="29" t="s">
        <v>44</v>
      </c>
      <c r="G14" s="237"/>
      <c r="H14" s="237"/>
      <c r="I14" s="237"/>
      <c r="J14" s="238"/>
      <c r="K14" s="32"/>
      <c r="L14" s="33"/>
      <c r="M14" s="38"/>
      <c r="N14" s="39"/>
      <c r="O14" s="32"/>
      <c r="P14" s="39"/>
      <c r="Q14" s="39"/>
      <c r="R14" s="39"/>
      <c r="S14" s="39"/>
      <c r="T14" s="34"/>
      <c r="U14" s="39"/>
      <c r="V14" s="38"/>
      <c r="W14" s="38"/>
      <c r="X14" s="33"/>
      <c r="Y14" s="33"/>
      <c r="Z14" s="33"/>
      <c r="AA14" s="33"/>
      <c r="AB14" s="33"/>
      <c r="AC14" s="32"/>
    </row>
    <row r="15" spans="1:29" ht="51">
      <c r="A15" s="234"/>
      <c r="B15" s="217"/>
      <c r="C15" s="227"/>
      <c r="D15" s="27" t="s">
        <v>45</v>
      </c>
      <c r="E15" s="28" t="s">
        <v>46</v>
      </c>
      <c r="F15" s="29" t="s">
        <v>47</v>
      </c>
      <c r="G15" s="229"/>
      <c r="H15" s="229"/>
      <c r="I15" s="229"/>
      <c r="J15" s="221"/>
      <c r="K15" s="32"/>
      <c r="L15" s="33"/>
      <c r="M15" s="38"/>
      <c r="N15" s="33"/>
      <c r="O15" s="32"/>
      <c r="P15" s="33"/>
      <c r="Q15" s="33"/>
      <c r="R15" s="33"/>
      <c r="S15" s="33"/>
      <c r="T15" s="34"/>
      <c r="U15" s="33"/>
      <c r="V15" s="33"/>
      <c r="W15" s="33"/>
      <c r="X15" s="33"/>
      <c r="Y15" s="33"/>
      <c r="Z15" s="33"/>
      <c r="AA15" s="33"/>
      <c r="AB15" s="33"/>
      <c r="AC15" s="32"/>
    </row>
    <row r="16" spans="1:29" ht="76.5">
      <c r="A16" s="35"/>
      <c r="B16" s="36"/>
      <c r="C16" s="40" t="s">
        <v>48</v>
      </c>
      <c r="D16" s="27" t="s">
        <v>308</v>
      </c>
      <c r="E16" s="28" t="s">
        <v>49</v>
      </c>
      <c r="F16" s="29" t="s">
        <v>50</v>
      </c>
      <c r="G16" s="30">
        <v>1500</v>
      </c>
      <c r="H16" s="30"/>
      <c r="I16" s="30">
        <f t="shared" si="0"/>
        <v>1500</v>
      </c>
      <c r="J16" s="31" t="s">
        <v>32</v>
      </c>
      <c r="K16" s="32"/>
      <c r="L16" s="38"/>
      <c r="M16" s="38"/>
      <c r="N16" s="39"/>
      <c r="O16" s="32"/>
      <c r="P16" s="39"/>
      <c r="Q16" s="39"/>
      <c r="R16" s="33"/>
      <c r="S16" s="33"/>
      <c r="T16" s="34"/>
      <c r="U16" s="33"/>
      <c r="V16" s="38"/>
      <c r="W16" s="38"/>
      <c r="X16" s="38"/>
      <c r="Y16" s="38"/>
      <c r="Z16" s="38"/>
      <c r="AA16" s="38"/>
      <c r="AB16" s="38"/>
      <c r="AC16" s="32"/>
    </row>
    <row r="17" spans="1:29" ht="76.5">
      <c r="A17" s="24" t="s">
        <v>51</v>
      </c>
      <c r="B17" s="41" t="s">
        <v>52</v>
      </c>
      <c r="C17" s="26" t="s">
        <v>53</v>
      </c>
      <c r="D17" s="42" t="s">
        <v>54</v>
      </c>
      <c r="E17" s="28" t="s">
        <v>55</v>
      </c>
      <c r="F17" s="29" t="s">
        <v>56</v>
      </c>
      <c r="G17" s="30">
        <v>3000</v>
      </c>
      <c r="H17" s="30"/>
      <c r="I17" s="30">
        <f t="shared" si="0"/>
        <v>3000</v>
      </c>
      <c r="J17" s="31" t="s">
        <v>39</v>
      </c>
      <c r="K17" s="34"/>
      <c r="L17" s="33"/>
      <c r="M17" s="33"/>
      <c r="N17" s="33"/>
      <c r="O17" s="34"/>
      <c r="P17" s="33"/>
      <c r="Q17" s="33"/>
      <c r="R17" s="33"/>
      <c r="S17" s="33"/>
      <c r="T17" s="34"/>
      <c r="U17" s="33"/>
      <c r="V17" s="33"/>
      <c r="W17" s="33"/>
      <c r="X17" s="33"/>
      <c r="Y17" s="33"/>
      <c r="Z17" s="33"/>
      <c r="AA17" s="33"/>
      <c r="AB17" s="33"/>
      <c r="AC17" s="43"/>
    </row>
    <row r="18" spans="1:29" ht="76.5">
      <c r="A18" s="24">
        <v>7</v>
      </c>
      <c r="B18" s="41" t="s">
        <v>58</v>
      </c>
      <c r="C18" s="26" t="s">
        <v>59</v>
      </c>
      <c r="D18" s="42" t="s">
        <v>60</v>
      </c>
      <c r="E18" s="44" t="s">
        <v>61</v>
      </c>
      <c r="F18" s="45" t="s">
        <v>62</v>
      </c>
      <c r="G18" s="30">
        <v>70550</v>
      </c>
      <c r="H18" s="30">
        <v>17450</v>
      </c>
      <c r="I18" s="30">
        <f t="shared" si="0"/>
        <v>88000</v>
      </c>
      <c r="J18" s="31" t="s">
        <v>32</v>
      </c>
      <c r="K18" s="46"/>
      <c r="L18" s="39"/>
      <c r="M18" s="39"/>
      <c r="N18" s="39"/>
      <c r="O18" s="46"/>
      <c r="P18" s="39"/>
      <c r="Q18" s="33"/>
      <c r="R18" s="39"/>
      <c r="S18" s="39"/>
      <c r="T18" s="47"/>
      <c r="U18" s="39"/>
      <c r="V18" s="39"/>
      <c r="W18" s="39"/>
      <c r="X18" s="33"/>
      <c r="Y18" s="33"/>
      <c r="Z18" s="39"/>
      <c r="AA18" s="174"/>
      <c r="AB18" s="174"/>
      <c r="AC18" s="47"/>
    </row>
    <row r="19" spans="1:29" ht="267.75">
      <c r="A19" s="24" t="s">
        <v>63</v>
      </c>
      <c r="B19" s="25" t="s">
        <v>64</v>
      </c>
      <c r="C19" s="26" t="s">
        <v>65</v>
      </c>
      <c r="D19" s="27" t="s">
        <v>66</v>
      </c>
      <c r="E19" s="28" t="s">
        <v>67</v>
      </c>
      <c r="F19" s="29" t="s">
        <v>68</v>
      </c>
      <c r="G19" s="30">
        <v>86750</v>
      </c>
      <c r="H19" s="30">
        <v>13250</v>
      </c>
      <c r="I19" s="30">
        <f t="shared" si="0"/>
        <v>100000</v>
      </c>
      <c r="J19" s="31" t="s">
        <v>32</v>
      </c>
      <c r="K19" s="34"/>
      <c r="L19" s="39"/>
      <c r="M19" s="33"/>
      <c r="N19" s="39"/>
      <c r="O19" s="46"/>
      <c r="P19" s="33"/>
      <c r="Q19" s="33"/>
      <c r="R19" s="39"/>
      <c r="S19" s="39"/>
      <c r="T19" s="47"/>
      <c r="U19" s="33"/>
      <c r="V19" s="33"/>
      <c r="W19" s="39"/>
      <c r="X19" s="39"/>
      <c r="Y19" s="39"/>
      <c r="Z19" s="39"/>
      <c r="AA19" s="39"/>
      <c r="AB19" s="39"/>
      <c r="AC19" s="43"/>
    </row>
    <row r="20" spans="1:29" ht="76.5">
      <c r="A20" s="24" t="s">
        <v>69</v>
      </c>
      <c r="B20" s="25" t="s">
        <v>70</v>
      </c>
      <c r="C20" s="26" t="s">
        <v>70</v>
      </c>
      <c r="D20" s="48" t="s">
        <v>71</v>
      </c>
      <c r="E20" s="28" t="s">
        <v>72</v>
      </c>
      <c r="F20" s="29" t="s">
        <v>73</v>
      </c>
      <c r="G20" s="30">
        <v>35000</v>
      </c>
      <c r="H20" s="30">
        <v>5000</v>
      </c>
      <c r="I20" s="30">
        <f t="shared" si="0"/>
        <v>40000</v>
      </c>
      <c r="J20" s="31" t="s">
        <v>74</v>
      </c>
      <c r="K20" s="34"/>
      <c r="L20" s="33"/>
      <c r="M20" s="33"/>
      <c r="N20" s="33"/>
      <c r="O20" s="46"/>
      <c r="P20" s="33"/>
      <c r="Q20" s="33"/>
      <c r="R20" s="33"/>
      <c r="S20" s="33"/>
      <c r="T20" s="47"/>
      <c r="U20" s="33"/>
      <c r="V20" s="33"/>
      <c r="W20" s="33"/>
      <c r="X20" s="33"/>
      <c r="Y20" s="33"/>
      <c r="Z20" s="33"/>
      <c r="AA20" s="33"/>
      <c r="AB20" s="33"/>
      <c r="AC20" s="43"/>
    </row>
    <row r="21" spans="1:29" ht="51">
      <c r="A21" s="203" t="s">
        <v>75</v>
      </c>
      <c r="B21" s="212" t="s">
        <v>76</v>
      </c>
      <c r="C21" s="218" t="s">
        <v>76</v>
      </c>
      <c r="D21" s="27" t="s">
        <v>77</v>
      </c>
      <c r="E21" s="49" t="s">
        <v>78</v>
      </c>
      <c r="F21" s="49" t="s">
        <v>79</v>
      </c>
      <c r="G21" s="50">
        <v>800</v>
      </c>
      <c r="H21" s="30">
        <v>0</v>
      </c>
      <c r="I21" s="30">
        <f t="shared" si="0"/>
        <v>800</v>
      </c>
      <c r="J21" s="220" t="s">
        <v>80</v>
      </c>
      <c r="K21" s="34"/>
      <c r="L21" s="33"/>
      <c r="M21" s="33"/>
      <c r="N21" s="33"/>
      <c r="O21" s="46"/>
      <c r="P21" s="33"/>
      <c r="Q21" s="33"/>
      <c r="R21" s="33"/>
      <c r="S21" s="33"/>
      <c r="T21" s="47"/>
      <c r="U21" s="33"/>
      <c r="V21" s="33"/>
      <c r="W21" s="33"/>
      <c r="X21" s="33"/>
      <c r="Y21" s="33"/>
      <c r="Z21" s="33"/>
      <c r="AA21" s="33"/>
      <c r="AB21" s="33"/>
      <c r="AC21" s="43"/>
    </row>
    <row r="22" spans="1:29" ht="51">
      <c r="A22" s="205"/>
      <c r="B22" s="213"/>
      <c r="C22" s="219"/>
      <c r="D22" s="27" t="s">
        <v>81</v>
      </c>
      <c r="E22" s="49" t="s">
        <v>78</v>
      </c>
      <c r="F22" s="51" t="s">
        <v>79</v>
      </c>
      <c r="G22" s="50">
        <v>57820.09</v>
      </c>
      <c r="H22" s="30">
        <v>0</v>
      </c>
      <c r="I22" s="30">
        <f t="shared" si="0"/>
        <v>57820.09</v>
      </c>
      <c r="J22" s="221"/>
      <c r="K22" s="34"/>
      <c r="L22" s="33"/>
      <c r="M22" s="33"/>
      <c r="N22" s="33"/>
      <c r="O22" s="46"/>
      <c r="P22" s="33"/>
      <c r="Q22" s="33"/>
      <c r="R22" s="33"/>
      <c r="S22" s="33"/>
      <c r="T22" s="47"/>
      <c r="U22" s="33"/>
      <c r="V22" s="33"/>
      <c r="W22" s="33"/>
      <c r="X22" s="33"/>
      <c r="Y22" s="33"/>
      <c r="Z22" s="33"/>
      <c r="AA22" s="33"/>
      <c r="AB22" s="33"/>
      <c r="AC22" s="43"/>
    </row>
    <row r="23" spans="1:29" ht="101.25">
      <c r="A23" s="24" t="s">
        <v>82</v>
      </c>
      <c r="B23" s="41" t="s">
        <v>83</v>
      </c>
      <c r="C23" s="52" t="s">
        <v>83</v>
      </c>
      <c r="D23" s="53" t="s">
        <v>84</v>
      </c>
      <c r="E23" s="54" t="s">
        <v>85</v>
      </c>
      <c r="F23" s="29" t="s">
        <v>86</v>
      </c>
      <c r="G23" s="30">
        <v>4000</v>
      </c>
      <c r="H23" s="30"/>
      <c r="I23" s="30">
        <f>G23+H23</f>
        <v>4000</v>
      </c>
      <c r="J23" s="31" t="s">
        <v>87</v>
      </c>
      <c r="K23" s="34"/>
      <c r="L23" s="33"/>
      <c r="M23" s="33"/>
      <c r="N23" s="33"/>
      <c r="O23" s="46"/>
      <c r="P23" s="33"/>
      <c r="Q23" s="33"/>
      <c r="R23" s="33"/>
      <c r="S23" s="33"/>
      <c r="T23" s="47"/>
      <c r="U23" s="33"/>
      <c r="V23" s="33"/>
      <c r="W23" s="33"/>
      <c r="X23" s="33"/>
      <c r="Y23" s="33"/>
      <c r="Z23" s="33"/>
      <c r="AA23" s="33"/>
      <c r="AB23" s="33"/>
      <c r="AC23" s="43"/>
    </row>
    <row r="24" spans="1:29" ht="76.5">
      <c r="A24" s="24" t="s">
        <v>88</v>
      </c>
      <c r="B24" s="41" t="s">
        <v>89</v>
      </c>
      <c r="C24" s="26" t="s">
        <v>90</v>
      </c>
      <c r="D24" s="55" t="s">
        <v>91</v>
      </c>
      <c r="E24" s="27" t="s">
        <v>331</v>
      </c>
      <c r="F24" s="29" t="s">
        <v>92</v>
      </c>
      <c r="G24" s="30">
        <v>23000</v>
      </c>
      <c r="H24" s="30"/>
      <c r="I24" s="30">
        <f t="shared" si="0"/>
        <v>23000</v>
      </c>
      <c r="J24" s="31" t="s">
        <v>93</v>
      </c>
      <c r="K24" s="34"/>
      <c r="L24" s="33"/>
      <c r="M24" s="33"/>
      <c r="N24" s="33"/>
      <c r="O24" s="46"/>
      <c r="P24" s="33"/>
      <c r="Q24" s="33"/>
      <c r="R24" s="33"/>
      <c r="S24" s="33"/>
      <c r="T24" s="47"/>
      <c r="U24" s="33"/>
      <c r="V24" s="33"/>
      <c r="W24" s="33"/>
      <c r="X24" s="33"/>
      <c r="Y24" s="33"/>
      <c r="Z24" s="33"/>
      <c r="AA24" s="33"/>
      <c r="AB24" s="33"/>
      <c r="AC24" s="43"/>
    </row>
    <row r="25" spans="1:29" ht="76.5">
      <c r="A25" s="24"/>
      <c r="B25" s="36"/>
      <c r="C25" s="26" t="s">
        <v>94</v>
      </c>
      <c r="D25" s="55" t="s">
        <v>95</v>
      </c>
      <c r="E25" s="27" t="s">
        <v>96</v>
      </c>
      <c r="F25" s="29" t="s">
        <v>97</v>
      </c>
      <c r="G25" s="30">
        <v>1500</v>
      </c>
      <c r="H25" s="30">
        <v>500</v>
      </c>
      <c r="I25" s="30">
        <f t="shared" si="0"/>
        <v>2000</v>
      </c>
      <c r="J25" s="31" t="s">
        <v>32</v>
      </c>
      <c r="K25" s="34"/>
      <c r="L25" s="39"/>
      <c r="M25" s="39"/>
      <c r="N25" s="39"/>
      <c r="O25" s="46"/>
      <c r="P25" s="39"/>
      <c r="Q25" s="39"/>
      <c r="R25" s="33"/>
      <c r="S25" s="33"/>
      <c r="T25" s="47"/>
      <c r="U25" s="33"/>
      <c r="V25" s="39"/>
      <c r="W25" s="39"/>
      <c r="X25" s="39"/>
      <c r="Y25" s="39"/>
      <c r="Z25" s="39"/>
      <c r="AA25" s="39"/>
      <c r="AB25" s="39"/>
      <c r="AC25" s="43"/>
    </row>
    <row r="26" spans="1:29" ht="89.25">
      <c r="A26" s="24"/>
      <c r="B26" s="56"/>
      <c r="C26" s="96" t="s">
        <v>332</v>
      </c>
      <c r="D26" s="55" t="s">
        <v>98</v>
      </c>
      <c r="E26" s="27" t="s">
        <v>99</v>
      </c>
      <c r="F26" s="29" t="s">
        <v>333</v>
      </c>
      <c r="G26" s="30">
        <v>16312.67</v>
      </c>
      <c r="H26" s="30">
        <v>7000</v>
      </c>
      <c r="I26" s="30">
        <f t="shared" si="0"/>
        <v>23312.67</v>
      </c>
      <c r="J26" s="31" t="s">
        <v>74</v>
      </c>
      <c r="K26" s="34"/>
      <c r="L26" s="39"/>
      <c r="M26" s="39"/>
      <c r="N26" s="33"/>
      <c r="O26" s="46"/>
      <c r="P26" s="33"/>
      <c r="Q26" s="39"/>
      <c r="R26" s="39"/>
      <c r="S26" s="39"/>
      <c r="T26" s="47"/>
      <c r="U26" s="33"/>
      <c r="V26" s="33"/>
      <c r="W26" s="33"/>
      <c r="X26" s="39"/>
      <c r="Y26" s="39"/>
      <c r="Z26" s="39"/>
      <c r="AA26" s="39"/>
      <c r="AB26" s="39"/>
      <c r="AC26" s="43"/>
    </row>
    <row r="27" spans="1:29" ht="67.5">
      <c r="A27" s="24"/>
      <c r="B27" s="36"/>
      <c r="C27" s="26" t="s">
        <v>334</v>
      </c>
      <c r="D27" s="55" t="s">
        <v>335</v>
      </c>
      <c r="E27" s="27" t="s">
        <v>100</v>
      </c>
      <c r="F27" s="29" t="s">
        <v>101</v>
      </c>
      <c r="G27" s="30">
        <v>4000</v>
      </c>
      <c r="H27" s="30">
        <v>1000</v>
      </c>
      <c r="I27" s="30">
        <f t="shared" si="0"/>
        <v>5000</v>
      </c>
      <c r="J27" s="31"/>
      <c r="K27" s="34"/>
      <c r="L27" s="39"/>
      <c r="M27" s="39"/>
      <c r="N27" s="39"/>
      <c r="O27" s="46"/>
      <c r="P27" s="39"/>
      <c r="Q27" s="39"/>
      <c r="R27" s="39"/>
      <c r="S27" s="39"/>
      <c r="T27" s="47"/>
      <c r="U27" s="39"/>
      <c r="V27" s="33"/>
      <c r="W27" s="33"/>
      <c r="X27" s="39"/>
      <c r="Y27" s="39"/>
      <c r="Z27" s="39"/>
      <c r="AA27" s="39"/>
      <c r="AB27" s="39"/>
      <c r="AC27" s="43"/>
    </row>
    <row r="28" spans="1:29" ht="63.75">
      <c r="A28" s="24"/>
      <c r="B28" s="36"/>
      <c r="C28" s="96" t="s">
        <v>262</v>
      </c>
      <c r="D28" s="55" t="s">
        <v>270</v>
      </c>
      <c r="E28" s="27" t="s">
        <v>271</v>
      </c>
      <c r="F28" s="29" t="s">
        <v>272</v>
      </c>
      <c r="G28" s="30">
        <v>35000</v>
      </c>
      <c r="H28" s="30"/>
      <c r="I28" s="30">
        <v>35000</v>
      </c>
      <c r="J28" s="37"/>
      <c r="K28" s="34"/>
      <c r="L28" s="39"/>
      <c r="M28" s="39"/>
      <c r="N28" s="39"/>
      <c r="O28" s="46"/>
      <c r="P28" s="39"/>
      <c r="Q28" s="39"/>
      <c r="R28" s="39"/>
      <c r="S28" s="39"/>
      <c r="T28" s="47"/>
      <c r="U28" s="39"/>
      <c r="V28" s="33"/>
      <c r="W28" s="33"/>
      <c r="X28" s="39"/>
      <c r="Y28" s="39"/>
      <c r="Z28" s="39"/>
      <c r="AA28" s="39"/>
      <c r="AB28" s="39"/>
      <c r="AC28" s="43"/>
    </row>
    <row r="29" spans="1:29" ht="63.75">
      <c r="A29" s="24"/>
      <c r="B29" s="36"/>
      <c r="C29" s="96" t="s">
        <v>261</v>
      </c>
      <c r="D29" s="55" t="s">
        <v>273</v>
      </c>
      <c r="E29" s="27" t="s">
        <v>336</v>
      </c>
      <c r="F29" s="29" t="s">
        <v>272</v>
      </c>
      <c r="G29" s="30">
        <v>35000</v>
      </c>
      <c r="H29" s="30"/>
      <c r="I29" s="30">
        <f>G29+H29</f>
        <v>35000</v>
      </c>
      <c r="J29" s="37"/>
      <c r="K29" s="34"/>
      <c r="L29" s="39"/>
      <c r="M29" s="39"/>
      <c r="N29" s="39"/>
      <c r="O29" s="46"/>
      <c r="P29" s="39"/>
      <c r="Q29" s="39"/>
      <c r="R29" s="39"/>
      <c r="S29" s="39"/>
      <c r="T29" s="47"/>
      <c r="U29" s="39"/>
      <c r="V29" s="33"/>
      <c r="W29" s="33"/>
      <c r="X29" s="39"/>
      <c r="Y29" s="39"/>
      <c r="Z29" s="39"/>
      <c r="AA29" s="39"/>
      <c r="AB29" s="39"/>
      <c r="AC29" s="43"/>
    </row>
    <row r="30" spans="1:29" ht="140.25">
      <c r="A30" s="24" t="s">
        <v>102</v>
      </c>
      <c r="B30" s="41" t="s">
        <v>103</v>
      </c>
      <c r="C30" s="26" t="s">
        <v>104</v>
      </c>
      <c r="D30" s="55" t="s">
        <v>105</v>
      </c>
      <c r="E30" s="27" t="s">
        <v>106</v>
      </c>
      <c r="F30" s="29" t="s">
        <v>107</v>
      </c>
      <c r="G30" s="57">
        <v>5000</v>
      </c>
      <c r="H30" s="57"/>
      <c r="I30" s="30">
        <f t="shared" si="0"/>
        <v>5000</v>
      </c>
      <c r="J30" s="31" t="s">
        <v>108</v>
      </c>
      <c r="K30" s="34"/>
      <c r="L30" s="33"/>
      <c r="M30" s="33"/>
      <c r="N30" s="33"/>
      <c r="O30" s="33"/>
      <c r="P30" s="33"/>
      <c r="Q30" s="33"/>
      <c r="R30" s="33"/>
      <c r="S30" s="39"/>
      <c r="T30" s="47"/>
      <c r="U30" s="39"/>
      <c r="V30" s="39"/>
      <c r="W30" s="39"/>
      <c r="X30" s="39"/>
      <c r="Y30" s="39"/>
      <c r="Z30" s="39"/>
      <c r="AA30" s="39"/>
      <c r="AB30" s="39"/>
      <c r="AC30" s="43"/>
    </row>
    <row r="31" spans="1:29" ht="63.75">
      <c r="A31" s="24"/>
      <c r="B31" s="36"/>
      <c r="C31" s="26" t="s">
        <v>109</v>
      </c>
      <c r="D31" s="55" t="s">
        <v>110</v>
      </c>
      <c r="E31" s="27"/>
      <c r="F31" s="29" t="s">
        <v>111</v>
      </c>
      <c r="G31" s="57">
        <v>5000</v>
      </c>
      <c r="H31" s="57"/>
      <c r="I31" s="30">
        <f t="shared" si="0"/>
        <v>5000</v>
      </c>
      <c r="J31" s="31"/>
      <c r="K31" s="34"/>
      <c r="L31" s="33"/>
      <c r="M31" s="33"/>
      <c r="N31" s="33"/>
      <c r="O31" s="46"/>
      <c r="P31" s="39"/>
      <c r="Q31" s="39"/>
      <c r="R31" s="39"/>
      <c r="S31" s="39"/>
      <c r="T31" s="47"/>
      <c r="U31" s="39"/>
      <c r="V31" s="39"/>
      <c r="W31" s="39"/>
      <c r="X31" s="39"/>
      <c r="Y31" s="39"/>
      <c r="Z31" s="39"/>
      <c r="AA31" s="39"/>
      <c r="AB31" s="39"/>
      <c r="AC31" s="43"/>
    </row>
    <row r="32" spans="1:29" ht="89.25">
      <c r="A32" s="24"/>
      <c r="B32" s="36"/>
      <c r="C32" s="58" t="s">
        <v>112</v>
      </c>
      <c r="D32" s="55" t="s">
        <v>337</v>
      </c>
      <c r="E32" s="27" t="s">
        <v>113</v>
      </c>
      <c r="F32" s="29" t="s">
        <v>114</v>
      </c>
      <c r="G32" s="57">
        <v>12000</v>
      </c>
      <c r="H32" s="30">
        <v>3000</v>
      </c>
      <c r="I32" s="30">
        <f t="shared" si="0"/>
        <v>15000</v>
      </c>
      <c r="J32" s="31"/>
      <c r="K32" s="34"/>
      <c r="L32" s="33"/>
      <c r="M32" s="33"/>
      <c r="N32" s="33"/>
      <c r="O32" s="46"/>
      <c r="P32" s="33"/>
      <c r="Q32" s="33"/>
      <c r="R32" s="33"/>
      <c r="S32" s="33"/>
      <c r="T32" s="47"/>
      <c r="U32" s="33"/>
      <c r="V32" s="33"/>
      <c r="W32" s="33"/>
      <c r="X32" s="33"/>
      <c r="Y32" s="33"/>
      <c r="Z32" s="33"/>
      <c r="AA32" s="33"/>
      <c r="AB32" s="33"/>
      <c r="AC32" s="43"/>
    </row>
    <row r="33" spans="1:29" ht="76.5">
      <c r="A33" s="24"/>
      <c r="B33" s="36"/>
      <c r="C33" s="96" t="s">
        <v>263</v>
      </c>
      <c r="D33" s="26" t="s">
        <v>115</v>
      </c>
      <c r="E33" s="55" t="s">
        <v>116</v>
      </c>
      <c r="F33" s="29" t="s">
        <v>117</v>
      </c>
      <c r="G33" s="57">
        <v>5000</v>
      </c>
      <c r="H33" s="57"/>
      <c r="I33" s="30">
        <f t="shared" si="0"/>
        <v>5000</v>
      </c>
      <c r="J33" s="31"/>
      <c r="K33" s="34"/>
      <c r="L33" s="39"/>
      <c r="M33" s="39"/>
      <c r="N33" s="39"/>
      <c r="O33" s="46"/>
      <c r="P33" s="39"/>
      <c r="Q33" s="39"/>
      <c r="R33" s="33"/>
      <c r="S33" s="33"/>
      <c r="T33" s="47"/>
      <c r="U33" s="33"/>
      <c r="V33" s="39"/>
      <c r="W33" s="39"/>
      <c r="X33" s="39"/>
      <c r="Y33" s="39"/>
      <c r="Z33" s="39"/>
      <c r="AA33" s="39"/>
      <c r="AB33" s="39"/>
      <c r="AC33" s="43"/>
    </row>
    <row r="34" spans="1:29" ht="102">
      <c r="A34" s="24"/>
      <c r="B34" s="36"/>
      <c r="C34" s="26" t="s">
        <v>278</v>
      </c>
      <c r="D34" s="55" t="s">
        <v>118</v>
      </c>
      <c r="E34" s="27" t="s">
        <v>119</v>
      </c>
      <c r="F34" s="29" t="s">
        <v>120</v>
      </c>
      <c r="G34" s="57">
        <v>10000</v>
      </c>
      <c r="H34" s="57"/>
      <c r="I34" s="30">
        <f t="shared" si="0"/>
        <v>10000</v>
      </c>
      <c r="J34" s="31"/>
      <c r="K34" s="34"/>
      <c r="L34" s="33"/>
      <c r="M34" s="33"/>
      <c r="N34" s="33"/>
      <c r="O34" s="46"/>
      <c r="P34" s="33"/>
      <c r="Q34" s="33"/>
      <c r="R34" s="33"/>
      <c r="S34" s="33"/>
      <c r="T34" s="47"/>
      <c r="U34" s="33"/>
      <c r="V34" s="33"/>
      <c r="W34" s="33"/>
      <c r="X34" s="33"/>
      <c r="Y34" s="33"/>
      <c r="Z34" s="33"/>
      <c r="AA34" s="33"/>
      <c r="AB34" s="33"/>
      <c r="AC34" s="43"/>
    </row>
    <row r="35" spans="1:29" ht="63.75">
      <c r="A35" s="24"/>
      <c r="B35" s="36"/>
      <c r="C35" s="114" t="s">
        <v>265</v>
      </c>
      <c r="D35" s="26" t="s">
        <v>275</v>
      </c>
      <c r="E35" s="55" t="s">
        <v>276</v>
      </c>
      <c r="F35" s="29" t="s">
        <v>277</v>
      </c>
      <c r="G35" s="57">
        <v>92818.46</v>
      </c>
      <c r="H35" s="57">
        <v>25704.61</v>
      </c>
      <c r="I35" s="30">
        <f t="shared" si="0"/>
        <v>118523.07</v>
      </c>
      <c r="J35" s="37"/>
      <c r="K35" s="34"/>
      <c r="L35" s="33"/>
      <c r="M35" s="33"/>
      <c r="N35" s="33"/>
      <c r="O35" s="46"/>
      <c r="P35" s="33"/>
      <c r="Q35" s="33"/>
      <c r="R35" s="33"/>
      <c r="S35" s="33"/>
      <c r="T35" s="47"/>
      <c r="U35" s="33"/>
      <c r="V35" s="33"/>
      <c r="W35" s="33"/>
      <c r="X35" s="33"/>
      <c r="Y35" s="33"/>
      <c r="Z35" s="33"/>
      <c r="AA35" s="33"/>
      <c r="AB35" s="33"/>
      <c r="AC35" s="43"/>
    </row>
    <row r="36" spans="1:29" ht="141">
      <c r="A36" s="24" t="s">
        <v>121</v>
      </c>
      <c r="B36" s="41" t="s">
        <v>122</v>
      </c>
      <c r="C36" s="26" t="s">
        <v>123</v>
      </c>
      <c r="D36" s="55" t="s">
        <v>105</v>
      </c>
      <c r="E36" s="54" t="s">
        <v>106</v>
      </c>
      <c r="F36" s="29" t="s">
        <v>107</v>
      </c>
      <c r="G36" s="57">
        <v>5000</v>
      </c>
      <c r="H36" s="57"/>
      <c r="I36" s="30">
        <v>5000</v>
      </c>
      <c r="J36" s="31" t="s">
        <v>108</v>
      </c>
      <c r="K36" s="34"/>
      <c r="L36" s="33"/>
      <c r="M36" s="33"/>
      <c r="N36" s="33"/>
      <c r="O36" s="46"/>
      <c r="P36" s="33"/>
      <c r="Q36" s="33"/>
      <c r="R36" s="33"/>
      <c r="S36" s="39"/>
      <c r="T36" s="47"/>
      <c r="U36" s="39"/>
      <c r="V36" s="39"/>
      <c r="W36" s="39"/>
      <c r="X36" s="39"/>
      <c r="Y36" s="39"/>
      <c r="Z36" s="39"/>
      <c r="AA36" s="39"/>
      <c r="AB36" s="39"/>
      <c r="AC36" s="43"/>
    </row>
    <row r="37" spans="1:29" ht="63.75">
      <c r="A37" s="24"/>
      <c r="B37" s="36"/>
      <c r="C37" s="26" t="s">
        <v>109</v>
      </c>
      <c r="D37" s="55" t="s">
        <v>110</v>
      </c>
      <c r="E37" s="54"/>
      <c r="F37" s="29" t="s">
        <v>111</v>
      </c>
      <c r="G37" s="57">
        <v>5000</v>
      </c>
      <c r="H37" s="57"/>
      <c r="I37" s="30">
        <v>5000</v>
      </c>
      <c r="J37" s="31"/>
      <c r="K37" s="34"/>
      <c r="L37" s="33"/>
      <c r="M37" s="33"/>
      <c r="N37" s="33"/>
      <c r="O37" s="46"/>
      <c r="P37" s="39"/>
      <c r="Q37" s="39"/>
      <c r="R37" s="39"/>
      <c r="S37" s="39"/>
      <c r="T37" s="47"/>
      <c r="U37" s="39"/>
      <c r="V37" s="39"/>
      <c r="W37" s="39"/>
      <c r="X37" s="39"/>
      <c r="Y37" s="39"/>
      <c r="Z37" s="39"/>
      <c r="AA37" s="39"/>
      <c r="AB37" s="39"/>
      <c r="AC37" s="43"/>
    </row>
    <row r="38" spans="1:29" ht="90">
      <c r="A38" s="24"/>
      <c r="B38" s="36"/>
      <c r="C38" s="58" t="s">
        <v>112</v>
      </c>
      <c r="D38" s="55" t="s">
        <v>337</v>
      </c>
      <c r="E38" s="54" t="s">
        <v>113</v>
      </c>
      <c r="F38" s="29" t="s">
        <v>114</v>
      </c>
      <c r="G38" s="57">
        <v>12000</v>
      </c>
      <c r="H38" s="30">
        <v>3000</v>
      </c>
      <c r="I38" s="30">
        <f t="shared" si="0"/>
        <v>15000</v>
      </c>
      <c r="J38" s="31"/>
      <c r="K38" s="34"/>
      <c r="L38" s="33"/>
      <c r="M38" s="33"/>
      <c r="N38" s="33"/>
      <c r="O38" s="46"/>
      <c r="P38" s="33"/>
      <c r="Q38" s="33"/>
      <c r="R38" s="33"/>
      <c r="S38" s="33"/>
      <c r="T38" s="47"/>
      <c r="U38" s="33"/>
      <c r="V38" s="33"/>
      <c r="W38" s="33"/>
      <c r="X38" s="33"/>
      <c r="Y38" s="33"/>
      <c r="Z38" s="33"/>
      <c r="AA38" s="33"/>
      <c r="AB38" s="33"/>
      <c r="AC38" s="43"/>
    </row>
    <row r="39" spans="1:29" ht="76.5">
      <c r="A39" s="24"/>
      <c r="B39" s="36"/>
      <c r="C39" s="96" t="s">
        <v>263</v>
      </c>
      <c r="D39" s="26" t="s">
        <v>115</v>
      </c>
      <c r="E39" s="55" t="s">
        <v>116</v>
      </c>
      <c r="F39" s="29" t="s">
        <v>117</v>
      </c>
      <c r="G39" s="57">
        <v>5000</v>
      </c>
      <c r="H39" s="30"/>
      <c r="I39" s="30">
        <v>5000</v>
      </c>
      <c r="J39" s="37"/>
      <c r="K39" s="34"/>
      <c r="L39" s="33"/>
      <c r="M39" s="33"/>
      <c r="N39" s="33"/>
      <c r="O39" s="46"/>
      <c r="P39" s="33"/>
      <c r="Q39" s="33"/>
      <c r="R39" s="33"/>
      <c r="S39" s="33"/>
      <c r="T39" s="47"/>
      <c r="U39" s="33"/>
      <c r="V39" s="33"/>
      <c r="W39" s="33"/>
      <c r="X39" s="33"/>
      <c r="Y39" s="33"/>
      <c r="Z39" s="33"/>
      <c r="AA39" s="33"/>
      <c r="AB39" s="33"/>
      <c r="AC39" s="43"/>
    </row>
    <row r="40" spans="1:29" ht="63.75">
      <c r="A40" s="24"/>
      <c r="B40" s="36"/>
      <c r="C40" s="114" t="s">
        <v>265</v>
      </c>
      <c r="D40" s="26" t="s">
        <v>275</v>
      </c>
      <c r="E40" s="55" t="s">
        <v>276</v>
      </c>
      <c r="F40" s="29" t="s">
        <v>277</v>
      </c>
      <c r="G40" s="57">
        <v>127896.87</v>
      </c>
      <c r="H40" s="30">
        <v>75724.22</v>
      </c>
      <c r="I40" s="30">
        <f>H40+G40</f>
        <v>203621.09</v>
      </c>
      <c r="J40" s="37"/>
      <c r="K40" s="34"/>
      <c r="L40" s="33"/>
      <c r="M40" s="33"/>
      <c r="N40" s="33"/>
      <c r="O40" s="46"/>
      <c r="P40" s="33"/>
      <c r="Q40" s="33"/>
      <c r="R40" s="33"/>
      <c r="S40" s="33"/>
      <c r="T40" s="47"/>
      <c r="U40" s="33"/>
      <c r="V40" s="33"/>
      <c r="W40" s="33"/>
      <c r="X40" s="33"/>
      <c r="Y40" s="33"/>
      <c r="Z40" s="33"/>
      <c r="AA40" s="33"/>
      <c r="AB40" s="33"/>
      <c r="AC40" s="43"/>
    </row>
    <row r="41" spans="1:29" ht="114.75">
      <c r="A41" s="24"/>
      <c r="B41" s="41"/>
      <c r="C41" s="26" t="s">
        <v>274</v>
      </c>
      <c r="D41" s="55" t="s">
        <v>118</v>
      </c>
      <c r="E41" s="27" t="s">
        <v>119</v>
      </c>
      <c r="F41" s="29" t="s">
        <v>120</v>
      </c>
      <c r="G41" s="57">
        <v>20000</v>
      </c>
      <c r="H41" s="57"/>
      <c r="I41" s="30">
        <f t="shared" si="0"/>
        <v>20000</v>
      </c>
      <c r="J41" s="31"/>
      <c r="K41" s="34"/>
      <c r="L41" s="33"/>
      <c r="M41" s="33"/>
      <c r="N41" s="33"/>
      <c r="O41" s="46"/>
      <c r="P41" s="33"/>
      <c r="Q41" s="33"/>
      <c r="R41" s="33"/>
      <c r="S41" s="33"/>
      <c r="T41" s="47"/>
      <c r="U41" s="33"/>
      <c r="V41" s="33"/>
      <c r="W41" s="33"/>
      <c r="X41" s="33"/>
      <c r="Y41" s="33"/>
      <c r="Z41" s="33"/>
      <c r="AA41" s="33"/>
      <c r="AB41" s="33"/>
      <c r="AC41" s="43"/>
    </row>
    <row r="42" spans="1:29" s="59" customFormat="1" ht="112.5">
      <c r="A42" s="24" t="s">
        <v>124</v>
      </c>
      <c r="B42" s="41" t="s">
        <v>125</v>
      </c>
      <c r="C42" s="26" t="s">
        <v>126</v>
      </c>
      <c r="D42" s="55" t="s">
        <v>320</v>
      </c>
      <c r="E42" s="53" t="s">
        <v>321</v>
      </c>
      <c r="F42" s="29" t="s">
        <v>322</v>
      </c>
      <c r="G42" s="30">
        <v>10000</v>
      </c>
      <c r="H42" s="30">
        <v>0</v>
      </c>
      <c r="I42" s="30">
        <f>G42+H42</f>
        <v>10000</v>
      </c>
      <c r="J42" s="199" t="s">
        <v>93</v>
      </c>
      <c r="K42" s="34"/>
      <c r="L42" s="33"/>
      <c r="M42" s="33"/>
      <c r="N42" s="33"/>
      <c r="O42" s="46"/>
      <c r="P42" s="39"/>
      <c r="Q42" s="39"/>
      <c r="R42" s="39"/>
      <c r="S42" s="39"/>
      <c r="T42" s="47"/>
      <c r="U42" s="33"/>
      <c r="V42" s="33"/>
      <c r="W42" s="33"/>
      <c r="X42" s="39"/>
      <c r="Y42" s="39"/>
      <c r="Z42" s="43"/>
    </row>
    <row r="43" spans="1:29" s="59" customFormat="1" ht="112.5">
      <c r="A43" s="24"/>
      <c r="B43" s="36"/>
      <c r="C43" s="26" t="s">
        <v>323</v>
      </c>
      <c r="D43" s="55" t="s">
        <v>320</v>
      </c>
      <c r="E43" s="54" t="s">
        <v>321</v>
      </c>
      <c r="F43" s="29" t="s">
        <v>322</v>
      </c>
      <c r="G43" s="30">
        <v>10000</v>
      </c>
      <c r="H43" s="30">
        <v>0</v>
      </c>
      <c r="I43" s="30">
        <f>G43+H43</f>
        <v>10000</v>
      </c>
      <c r="J43" s="199"/>
      <c r="K43" s="34"/>
      <c r="L43" s="33"/>
      <c r="M43" s="33"/>
      <c r="N43" s="33"/>
      <c r="O43" s="46"/>
      <c r="P43" s="39"/>
      <c r="Q43" s="39"/>
      <c r="R43" s="39"/>
      <c r="S43" s="39"/>
      <c r="T43" s="47"/>
      <c r="U43" s="33"/>
      <c r="V43" s="33"/>
      <c r="W43" s="33"/>
      <c r="X43" s="39"/>
      <c r="Y43" s="39"/>
      <c r="Z43" s="43"/>
    </row>
    <row r="44" spans="1:29" s="59" customFormat="1" ht="114.75">
      <c r="A44" s="214"/>
      <c r="B44" s="216"/>
      <c r="C44" s="226" t="s">
        <v>127</v>
      </c>
      <c r="D44" s="55" t="s">
        <v>324</v>
      </c>
      <c r="E44" s="54" t="s">
        <v>325</v>
      </c>
      <c r="F44" s="29" t="s">
        <v>338</v>
      </c>
      <c r="G44" s="228">
        <v>5000</v>
      </c>
      <c r="H44" s="228">
        <v>0</v>
      </c>
      <c r="I44" s="228">
        <f>G44+H44</f>
        <v>5000</v>
      </c>
      <c r="J44" s="199"/>
      <c r="K44" s="34"/>
      <c r="L44" s="33"/>
      <c r="M44" s="33"/>
      <c r="N44" s="33"/>
      <c r="O44" s="46"/>
      <c r="Q44" s="39"/>
      <c r="R44" s="39"/>
      <c r="S44" s="39"/>
      <c r="T44" s="47"/>
      <c r="U44" s="33"/>
      <c r="V44" s="33"/>
      <c r="W44" s="33"/>
      <c r="X44" s="39"/>
      <c r="Y44" s="39"/>
      <c r="Z44" s="43"/>
    </row>
    <row r="45" spans="1:29" s="59" customFormat="1" ht="89.25">
      <c r="A45" s="215"/>
      <c r="B45" s="217"/>
      <c r="C45" s="227"/>
      <c r="D45" s="55" t="s">
        <v>326</v>
      </c>
      <c r="E45" s="54" t="s">
        <v>327</v>
      </c>
      <c r="F45" s="29" t="s">
        <v>328</v>
      </c>
      <c r="G45" s="229"/>
      <c r="H45" s="229"/>
      <c r="I45" s="229"/>
      <c r="J45" s="199"/>
      <c r="K45" s="34"/>
      <c r="L45" s="33"/>
      <c r="M45" s="33"/>
      <c r="N45" s="33"/>
      <c r="O45" s="46"/>
      <c r="P45" s="33"/>
      <c r="Q45" s="33"/>
      <c r="R45" s="33"/>
      <c r="S45" s="33"/>
      <c r="T45" s="47"/>
      <c r="U45" s="33"/>
      <c r="V45" s="33"/>
      <c r="W45" s="33"/>
      <c r="X45" s="33"/>
      <c r="Y45" s="33"/>
      <c r="Z45" s="43"/>
    </row>
    <row r="46" spans="1:29" ht="78.75">
      <c r="A46" s="61"/>
      <c r="B46" s="41" t="s">
        <v>130</v>
      </c>
      <c r="C46" s="26" t="s">
        <v>131</v>
      </c>
      <c r="D46" s="55" t="s">
        <v>132</v>
      </c>
      <c r="E46" s="27"/>
      <c r="F46" s="29"/>
      <c r="G46" s="30">
        <v>9000</v>
      </c>
      <c r="H46" s="30">
        <v>1000</v>
      </c>
      <c r="I46" s="30">
        <f t="shared" si="0"/>
        <v>10000</v>
      </c>
      <c r="J46" s="31"/>
      <c r="K46" s="34"/>
      <c r="L46" s="33"/>
      <c r="M46" s="33"/>
      <c r="N46" s="62"/>
      <c r="O46" s="46"/>
      <c r="P46" s="62"/>
      <c r="Q46" s="62"/>
      <c r="R46" s="39"/>
      <c r="S46" s="39"/>
      <c r="T46" s="47"/>
      <c r="U46" s="39"/>
      <c r="V46" s="39"/>
      <c r="W46" s="39"/>
      <c r="X46" s="39"/>
      <c r="Y46" s="39"/>
      <c r="Z46" s="39"/>
      <c r="AA46" s="39"/>
      <c r="AB46" s="39"/>
      <c r="AC46" s="43"/>
    </row>
    <row r="47" spans="1:29" ht="114.75">
      <c r="A47" s="222"/>
      <c r="B47" s="206" t="s">
        <v>133</v>
      </c>
      <c r="C47" s="52" t="s">
        <v>133</v>
      </c>
      <c r="D47" s="27" t="s">
        <v>298</v>
      </c>
      <c r="E47" s="27" t="s">
        <v>290</v>
      </c>
      <c r="F47" s="29" t="s">
        <v>134</v>
      </c>
      <c r="G47" s="53">
        <v>178942.33</v>
      </c>
      <c r="H47" s="53"/>
      <c r="I47" s="30">
        <f t="shared" si="0"/>
        <v>178942.33</v>
      </c>
      <c r="J47" s="97"/>
      <c r="K47" s="34"/>
      <c r="L47" s="33"/>
      <c r="M47" s="33"/>
      <c r="N47" s="33"/>
      <c r="O47" s="46"/>
      <c r="P47" s="39"/>
      <c r="Q47" s="39"/>
      <c r="R47" s="39"/>
      <c r="S47" s="39"/>
      <c r="T47" s="47"/>
      <c r="U47" s="62"/>
      <c r="V47" s="62"/>
      <c r="W47" s="62"/>
      <c r="X47" s="39"/>
      <c r="Y47" s="39"/>
      <c r="Z47" s="39"/>
      <c r="AA47" s="39"/>
      <c r="AB47" s="39"/>
      <c r="AC47" s="43"/>
    </row>
    <row r="48" spans="1:29" ht="102">
      <c r="A48" s="223"/>
      <c r="B48" s="207"/>
      <c r="C48" s="181" t="s">
        <v>287</v>
      </c>
      <c r="D48" s="27" t="s">
        <v>291</v>
      </c>
      <c r="E48" s="27" t="s">
        <v>292</v>
      </c>
      <c r="F48" s="29" t="s">
        <v>134</v>
      </c>
      <c r="G48" s="53">
        <v>34000</v>
      </c>
      <c r="H48" s="53">
        <v>6000</v>
      </c>
      <c r="I48" s="30">
        <f t="shared" si="0"/>
        <v>40000</v>
      </c>
      <c r="J48" s="31"/>
      <c r="K48" s="34"/>
      <c r="L48" s="33"/>
      <c r="M48" s="33"/>
      <c r="N48" s="33"/>
      <c r="O48" s="46"/>
      <c r="P48" s="33"/>
      <c r="Q48" s="33"/>
      <c r="R48" s="33"/>
      <c r="S48" s="39"/>
      <c r="T48" s="47"/>
      <c r="U48" s="62"/>
      <c r="V48" s="62"/>
      <c r="W48" s="62"/>
      <c r="X48" s="39"/>
      <c r="Y48" s="39"/>
      <c r="Z48" s="39"/>
      <c r="AA48" s="39"/>
      <c r="AB48" s="39"/>
      <c r="AC48" s="43"/>
    </row>
    <row r="49" spans="1:29" ht="51">
      <c r="A49" s="177"/>
      <c r="B49" s="180"/>
      <c r="C49" s="181" t="s">
        <v>288</v>
      </c>
      <c r="D49" s="27" t="s">
        <v>293</v>
      </c>
      <c r="E49" s="27" t="s">
        <v>294</v>
      </c>
      <c r="F49" s="29" t="s">
        <v>134</v>
      </c>
      <c r="G49" s="53">
        <v>42500</v>
      </c>
      <c r="H49" s="53">
        <v>7500</v>
      </c>
      <c r="I49" s="30">
        <f>G49+H49</f>
        <v>50000</v>
      </c>
      <c r="J49" s="163"/>
      <c r="K49" s="34"/>
      <c r="L49" s="33"/>
      <c r="M49" s="33"/>
      <c r="N49" s="33"/>
      <c r="O49" s="46"/>
      <c r="P49" s="33"/>
      <c r="Q49" s="33"/>
      <c r="R49" s="33"/>
      <c r="S49" s="39"/>
      <c r="T49" s="47"/>
      <c r="U49" s="62"/>
      <c r="V49" s="62"/>
      <c r="W49" s="62"/>
      <c r="X49" s="39"/>
      <c r="Y49" s="39"/>
      <c r="Z49" s="39"/>
      <c r="AA49" s="39"/>
      <c r="AB49" s="39"/>
      <c r="AC49" s="43"/>
    </row>
    <row r="50" spans="1:29" ht="76.5">
      <c r="A50" s="177"/>
      <c r="B50" s="180"/>
      <c r="C50" s="181" t="s">
        <v>289</v>
      </c>
      <c r="D50" s="27" t="s">
        <v>295</v>
      </c>
      <c r="E50" s="27" t="s">
        <v>296</v>
      </c>
      <c r="F50" s="29" t="s">
        <v>297</v>
      </c>
      <c r="G50" s="53">
        <v>21250</v>
      </c>
      <c r="H50" s="53">
        <v>3750</v>
      </c>
      <c r="I50" s="30">
        <f>G50+H50</f>
        <v>25000</v>
      </c>
      <c r="J50" s="163"/>
      <c r="K50" s="34"/>
      <c r="L50" s="33"/>
      <c r="M50" s="33"/>
      <c r="N50" s="33"/>
      <c r="O50" s="46"/>
      <c r="P50" s="33"/>
      <c r="Q50" s="33"/>
      <c r="R50" s="33"/>
      <c r="S50" s="39"/>
      <c r="T50" s="47"/>
      <c r="U50" s="62"/>
      <c r="V50" s="62"/>
      <c r="W50" s="62"/>
      <c r="X50" s="39"/>
      <c r="Y50" s="39"/>
      <c r="Z50" s="39"/>
      <c r="AA50" s="39"/>
      <c r="AB50" s="39"/>
      <c r="AC50" s="43"/>
    </row>
    <row r="51" spans="1:29">
      <c r="A51" s="178"/>
      <c r="B51" s="41"/>
      <c r="C51" s="179"/>
      <c r="D51" s="55"/>
      <c r="E51" s="27"/>
      <c r="I51" s="30"/>
      <c r="J51" s="31"/>
      <c r="K51" s="34"/>
      <c r="L51" s="39"/>
      <c r="M51" s="39"/>
      <c r="N51" s="39"/>
      <c r="O51" s="46"/>
      <c r="P51" s="39"/>
      <c r="Q51" s="39"/>
      <c r="R51" s="39"/>
      <c r="S51" s="39"/>
      <c r="T51" s="47"/>
      <c r="U51" s="39"/>
      <c r="V51" s="39"/>
      <c r="W51" s="39"/>
      <c r="X51" s="39"/>
      <c r="Y51" s="39"/>
      <c r="Z51" s="39"/>
      <c r="AA51" s="39"/>
      <c r="AB51" s="39"/>
      <c r="AC51" s="43"/>
    </row>
    <row r="52" spans="1:29" ht="114.75">
      <c r="A52" s="203" t="s">
        <v>135</v>
      </c>
      <c r="B52" s="206" t="s">
        <v>136</v>
      </c>
      <c r="C52" s="63" t="s">
        <v>137</v>
      </c>
      <c r="D52" s="55" t="s">
        <v>138</v>
      </c>
      <c r="E52" s="27" t="s">
        <v>139</v>
      </c>
      <c r="F52" s="29" t="s">
        <v>140</v>
      </c>
      <c r="G52" s="142">
        <v>39031.85</v>
      </c>
      <c r="H52" s="142">
        <v>10000</v>
      </c>
      <c r="I52" s="30">
        <f>G52+H52</f>
        <v>49031.85</v>
      </c>
      <c r="J52" s="31" t="s">
        <v>108</v>
      </c>
      <c r="K52" s="34"/>
      <c r="L52" s="33"/>
      <c r="M52" s="33"/>
      <c r="N52" s="33"/>
      <c r="O52" s="46"/>
      <c r="P52" s="33"/>
      <c r="Q52" s="33"/>
      <c r="R52" s="33"/>
      <c r="S52" s="33"/>
      <c r="T52" s="47"/>
      <c r="U52" s="33"/>
      <c r="V52" s="33"/>
      <c r="W52" s="33"/>
      <c r="X52" s="33"/>
      <c r="Y52" s="33"/>
      <c r="Z52" s="33"/>
      <c r="AA52" s="33"/>
      <c r="AB52" s="33"/>
      <c r="AC52" s="43"/>
    </row>
    <row r="53" spans="1:29" ht="101.25">
      <c r="A53" s="204"/>
      <c r="B53" s="207"/>
      <c r="C53" s="63" t="s">
        <v>141</v>
      </c>
      <c r="D53" s="55" t="s">
        <v>142</v>
      </c>
      <c r="E53" s="27" t="s">
        <v>143</v>
      </c>
      <c r="F53" s="29" t="s">
        <v>144</v>
      </c>
      <c r="G53" s="30">
        <v>10000</v>
      </c>
      <c r="H53" s="30"/>
      <c r="I53" s="30">
        <f t="shared" si="0"/>
        <v>10000</v>
      </c>
      <c r="J53" s="142"/>
      <c r="K53" s="34"/>
      <c r="L53" s="33"/>
      <c r="M53" s="33"/>
      <c r="N53" s="33"/>
      <c r="O53" s="46"/>
      <c r="P53" s="33"/>
      <c r="Q53" s="33"/>
      <c r="R53" s="33"/>
      <c r="S53" s="33"/>
      <c r="T53" s="47"/>
      <c r="U53" s="33"/>
      <c r="V53" s="33"/>
      <c r="W53" s="33"/>
      <c r="X53" s="33"/>
      <c r="Y53" s="33"/>
      <c r="Z53" s="33"/>
      <c r="AA53" s="33"/>
      <c r="AB53" s="33"/>
      <c r="AC53" s="43"/>
    </row>
    <row r="54" spans="1:29" ht="90">
      <c r="A54" s="205"/>
      <c r="B54" s="208"/>
      <c r="C54" s="52" t="s">
        <v>145</v>
      </c>
      <c r="D54" s="55" t="s">
        <v>146</v>
      </c>
      <c r="E54" s="27" t="s">
        <v>147</v>
      </c>
      <c r="F54" s="29" t="s">
        <v>148</v>
      </c>
      <c r="G54" s="30">
        <v>10000</v>
      </c>
      <c r="H54" s="30"/>
      <c r="I54" s="30">
        <f t="shared" si="0"/>
        <v>10000</v>
      </c>
      <c r="J54" s="142"/>
      <c r="K54" s="34"/>
      <c r="L54" s="33"/>
      <c r="M54" s="33"/>
      <c r="N54" s="33"/>
      <c r="O54" s="46"/>
      <c r="P54" s="33"/>
      <c r="Q54" s="33"/>
      <c r="R54" s="33"/>
      <c r="S54" s="33"/>
      <c r="T54" s="47"/>
      <c r="U54" s="33"/>
      <c r="V54" s="33"/>
      <c r="W54" s="33"/>
      <c r="X54" s="33"/>
      <c r="Y54" s="33"/>
      <c r="Z54" s="33"/>
      <c r="AA54" s="33"/>
      <c r="AB54" s="33"/>
      <c r="AC54" s="43"/>
    </row>
    <row r="55" spans="1:29" ht="47.25" customHeight="1">
      <c r="A55" s="162"/>
      <c r="B55" s="161"/>
      <c r="C55" s="52" t="s">
        <v>316</v>
      </c>
      <c r="D55" s="55" t="s">
        <v>313</v>
      </c>
      <c r="E55" s="176" t="s">
        <v>314</v>
      </c>
      <c r="F55" s="29" t="s">
        <v>315</v>
      </c>
      <c r="G55" s="142">
        <v>330000</v>
      </c>
      <c r="H55" s="142">
        <v>125326.43</v>
      </c>
      <c r="I55" s="30">
        <f>G55+H55</f>
        <v>455326.43</v>
      </c>
      <c r="J55" s="142"/>
      <c r="K55" s="34"/>
      <c r="L55" s="33"/>
      <c r="M55" s="33"/>
      <c r="N55" s="33"/>
      <c r="O55" s="46"/>
      <c r="P55" s="33"/>
      <c r="Q55" s="33"/>
      <c r="R55" s="33"/>
      <c r="S55" s="33"/>
      <c r="T55" s="47"/>
      <c r="U55" s="33"/>
      <c r="V55" s="33"/>
      <c r="W55" s="33"/>
      <c r="X55" s="33"/>
      <c r="Y55" s="33"/>
      <c r="Z55" s="33"/>
      <c r="AA55" s="33"/>
      <c r="AB55" s="33"/>
      <c r="AC55" s="43"/>
    </row>
    <row r="56" spans="1:29" ht="77.25" customHeight="1">
      <c r="A56" s="24" t="s">
        <v>149</v>
      </c>
      <c r="B56" s="41" t="s">
        <v>150</v>
      </c>
      <c r="C56" s="52" t="s">
        <v>151</v>
      </c>
      <c r="D56" s="64" t="s">
        <v>339</v>
      </c>
      <c r="E56" s="60" t="s">
        <v>299</v>
      </c>
      <c r="F56" s="29" t="s">
        <v>152</v>
      </c>
      <c r="G56" s="182">
        <v>174514.97</v>
      </c>
      <c r="H56" s="30">
        <v>0</v>
      </c>
      <c r="I56" s="30">
        <f t="shared" si="0"/>
        <v>174514.97</v>
      </c>
      <c r="J56" s="31" t="s">
        <v>153</v>
      </c>
      <c r="K56" s="34"/>
      <c r="L56" s="33"/>
      <c r="M56" s="33"/>
      <c r="N56" s="33"/>
      <c r="O56" s="46"/>
      <c r="P56" s="33"/>
      <c r="Q56" s="33"/>
      <c r="R56" s="33"/>
      <c r="S56" s="33"/>
      <c r="T56" s="47"/>
      <c r="U56" s="33"/>
      <c r="V56" s="33"/>
      <c r="W56" s="33"/>
      <c r="X56" s="33"/>
      <c r="Y56" s="33"/>
      <c r="Z56" s="33"/>
      <c r="AA56" s="33"/>
      <c r="AB56" s="33"/>
      <c r="AC56" s="43"/>
    </row>
    <row r="57" spans="1:29" ht="114.75">
      <c r="A57" s="203" t="s">
        <v>154</v>
      </c>
      <c r="B57" s="209" t="s">
        <v>155</v>
      </c>
      <c r="C57" s="65" t="s">
        <v>156</v>
      </c>
      <c r="D57" s="55" t="s">
        <v>157</v>
      </c>
      <c r="E57" s="27" t="s">
        <v>158</v>
      </c>
      <c r="F57" s="29" t="s">
        <v>159</v>
      </c>
      <c r="G57" s="30">
        <v>0</v>
      </c>
      <c r="H57" s="30">
        <v>0</v>
      </c>
      <c r="I57" s="30">
        <f t="shared" si="0"/>
        <v>0</v>
      </c>
      <c r="J57" s="31"/>
      <c r="K57" s="34"/>
      <c r="L57" s="33"/>
      <c r="M57" s="33"/>
      <c r="N57" s="33"/>
      <c r="O57" s="46"/>
      <c r="P57" s="33"/>
      <c r="Q57" s="33"/>
      <c r="R57" s="33"/>
      <c r="S57" s="39"/>
      <c r="T57" s="47"/>
      <c r="U57" s="39"/>
      <c r="V57" s="39"/>
      <c r="W57" s="39"/>
      <c r="X57" s="39"/>
      <c r="Y57" s="39"/>
      <c r="Z57" s="39"/>
      <c r="AA57" s="39"/>
      <c r="AB57" s="39"/>
      <c r="AC57" s="43"/>
    </row>
    <row r="58" spans="1:29" ht="135">
      <c r="A58" s="204"/>
      <c r="B58" s="210"/>
      <c r="C58" s="65" t="s">
        <v>160</v>
      </c>
      <c r="D58" s="55" t="s">
        <v>161</v>
      </c>
      <c r="E58" s="27" t="s">
        <v>162</v>
      </c>
      <c r="F58" s="29" t="s">
        <v>163</v>
      </c>
      <c r="G58" s="30">
        <v>40000</v>
      </c>
      <c r="H58" s="30">
        <v>0</v>
      </c>
      <c r="I58" s="30">
        <f t="shared" si="0"/>
        <v>40000</v>
      </c>
      <c r="J58" s="31"/>
      <c r="K58" s="34"/>
      <c r="L58" s="33"/>
      <c r="M58" s="33"/>
      <c r="N58" s="33"/>
      <c r="O58" s="46"/>
      <c r="P58" s="33"/>
      <c r="Q58" s="33"/>
      <c r="R58" s="33"/>
      <c r="S58" s="39"/>
      <c r="T58" s="47"/>
      <c r="U58" s="39"/>
      <c r="V58" s="39"/>
      <c r="W58" s="39"/>
      <c r="X58" s="39"/>
      <c r="Y58" s="39"/>
      <c r="Z58" s="39"/>
      <c r="AA58" s="39"/>
      <c r="AB58" s="39"/>
      <c r="AC58" s="43"/>
    </row>
    <row r="59" spans="1:29" ht="216.75">
      <c r="A59" s="205"/>
      <c r="B59" s="211"/>
      <c r="C59" s="65" t="s">
        <v>164</v>
      </c>
      <c r="D59" s="55" t="s">
        <v>157</v>
      </c>
      <c r="E59" s="27" t="s">
        <v>165</v>
      </c>
      <c r="F59" s="29" t="s">
        <v>166</v>
      </c>
      <c r="G59" s="30">
        <v>16832.169999999998</v>
      </c>
      <c r="H59" s="30">
        <v>0</v>
      </c>
      <c r="I59" s="30">
        <f t="shared" si="0"/>
        <v>16832.169999999998</v>
      </c>
      <c r="J59" s="31"/>
      <c r="K59" s="34"/>
      <c r="L59" s="39"/>
      <c r="M59" s="33"/>
      <c r="N59" s="33"/>
      <c r="O59" s="46"/>
      <c r="P59" s="33"/>
      <c r="Q59" s="33"/>
      <c r="R59" s="33"/>
      <c r="S59" s="39"/>
      <c r="T59" s="47"/>
      <c r="U59" s="39"/>
      <c r="V59" s="39"/>
      <c r="W59" s="39"/>
      <c r="X59" s="39"/>
      <c r="Y59" s="39"/>
      <c r="Z59" s="39"/>
      <c r="AA59" s="39"/>
      <c r="AB59" s="39"/>
      <c r="AC59" s="43"/>
    </row>
    <row r="60" spans="1:29" ht="153">
      <c r="A60" s="24" t="s">
        <v>167</v>
      </c>
      <c r="B60" s="41" t="s">
        <v>168</v>
      </c>
      <c r="C60" s="26" t="s">
        <v>169</v>
      </c>
      <c r="D60" s="64" t="s">
        <v>170</v>
      </c>
      <c r="E60" s="27" t="s">
        <v>171</v>
      </c>
      <c r="F60" s="29" t="s">
        <v>172</v>
      </c>
      <c r="G60" s="66">
        <v>1800</v>
      </c>
      <c r="H60" s="66"/>
      <c r="I60" s="30">
        <f t="shared" si="0"/>
        <v>1800</v>
      </c>
      <c r="J60" s="31" t="s">
        <v>173</v>
      </c>
      <c r="K60" s="34"/>
      <c r="L60" s="33"/>
      <c r="M60" s="33"/>
      <c r="N60" s="33"/>
      <c r="O60" s="46"/>
      <c r="P60" s="33"/>
      <c r="Q60" s="33"/>
      <c r="R60" s="33"/>
      <c r="S60" s="33"/>
      <c r="T60" s="47"/>
      <c r="U60" s="33"/>
      <c r="V60" s="33"/>
      <c r="W60" s="33"/>
      <c r="X60" s="33"/>
      <c r="Y60" s="33"/>
      <c r="Z60" s="33"/>
      <c r="AA60" s="33"/>
      <c r="AB60" s="33"/>
      <c r="AC60" s="43"/>
    </row>
    <row r="61" spans="1:29" ht="135">
      <c r="A61" s="67"/>
      <c r="B61" s="68"/>
      <c r="C61" s="69" t="s">
        <v>174</v>
      </c>
      <c r="D61" s="70" t="s">
        <v>175</v>
      </c>
      <c r="E61" s="27" t="s">
        <v>176</v>
      </c>
      <c r="F61" s="45" t="s">
        <v>177</v>
      </c>
      <c r="G61" s="30">
        <v>5000</v>
      </c>
      <c r="H61" s="30"/>
      <c r="I61" s="30">
        <f t="shared" si="0"/>
        <v>5000</v>
      </c>
      <c r="J61" s="31"/>
      <c r="K61" s="71"/>
      <c r="L61" s="72"/>
      <c r="M61" s="73"/>
      <c r="N61" s="73"/>
      <c r="O61" s="46"/>
      <c r="P61" s="73"/>
      <c r="Q61" s="72"/>
      <c r="R61" s="72"/>
      <c r="S61" s="72"/>
      <c r="T61" s="47"/>
      <c r="U61" s="73"/>
      <c r="V61" s="73"/>
      <c r="W61" s="72"/>
      <c r="X61" s="72"/>
      <c r="Y61" s="72"/>
      <c r="Z61" s="72"/>
      <c r="AA61" s="72"/>
      <c r="AB61" s="72"/>
      <c r="AC61" s="74"/>
    </row>
    <row r="62" spans="1:29" ht="157.5">
      <c r="A62" s="67"/>
      <c r="B62" s="68"/>
      <c r="C62" s="115" t="s">
        <v>255</v>
      </c>
      <c r="D62" s="70" t="s">
        <v>280</v>
      </c>
      <c r="E62" s="27" t="s">
        <v>281</v>
      </c>
      <c r="F62" s="45" t="s">
        <v>31</v>
      </c>
      <c r="G62" s="30">
        <v>24703.75</v>
      </c>
      <c r="H62" s="30"/>
      <c r="I62" s="30">
        <f t="shared" si="0"/>
        <v>24703.75</v>
      </c>
      <c r="J62" s="37"/>
      <c r="K62" s="71"/>
      <c r="L62" s="72"/>
      <c r="M62" s="73"/>
      <c r="N62" s="73"/>
      <c r="O62" s="46"/>
      <c r="P62" s="73"/>
      <c r="Q62" s="72"/>
      <c r="R62" s="72"/>
      <c r="S62" s="72"/>
      <c r="T62" s="47"/>
      <c r="U62" s="73"/>
      <c r="V62" s="73"/>
      <c r="W62" s="72"/>
      <c r="X62" s="72"/>
      <c r="Y62" s="72"/>
      <c r="Z62" s="72"/>
      <c r="AA62" s="72"/>
      <c r="AB62" s="72"/>
      <c r="AC62" s="74"/>
    </row>
    <row r="63" spans="1:29" ht="123.75">
      <c r="A63" s="24" t="s">
        <v>178</v>
      </c>
      <c r="B63" s="25" t="s">
        <v>179</v>
      </c>
      <c r="C63" s="26" t="s">
        <v>180</v>
      </c>
      <c r="D63" s="55" t="s">
        <v>181</v>
      </c>
      <c r="E63" s="27" t="s">
        <v>182</v>
      </c>
      <c r="F63" s="29" t="s">
        <v>183</v>
      </c>
      <c r="G63" s="30">
        <v>2000</v>
      </c>
      <c r="H63" s="30"/>
      <c r="I63" s="30">
        <f t="shared" si="0"/>
        <v>2000</v>
      </c>
      <c r="J63" s="75" t="s">
        <v>184</v>
      </c>
      <c r="K63" s="34"/>
      <c r="L63" s="33"/>
      <c r="M63" s="39"/>
      <c r="N63" s="39"/>
      <c r="O63" s="43"/>
      <c r="P63" s="33"/>
      <c r="Q63" s="39"/>
      <c r="R63" s="39"/>
      <c r="S63" s="33"/>
      <c r="T63" s="43"/>
      <c r="U63" s="62"/>
      <c r="V63" s="39"/>
      <c r="W63" s="33"/>
      <c r="X63" s="39"/>
      <c r="Y63" s="39"/>
      <c r="Z63" s="39"/>
      <c r="AA63" s="39"/>
      <c r="AB63" s="39"/>
      <c r="AC63" s="43"/>
    </row>
    <row r="64" spans="1:29" ht="33.75">
      <c r="A64" s="76"/>
      <c r="B64" s="36"/>
      <c r="C64" s="26" t="s">
        <v>127</v>
      </c>
      <c r="D64" s="55" t="s">
        <v>185</v>
      </c>
      <c r="E64" s="27"/>
      <c r="F64" s="29" t="s">
        <v>186</v>
      </c>
      <c r="G64" s="30">
        <v>2000</v>
      </c>
      <c r="H64" s="30"/>
      <c r="I64" s="30">
        <f t="shared" si="0"/>
        <v>2000</v>
      </c>
      <c r="J64" s="75"/>
      <c r="K64" s="34"/>
      <c r="L64" s="39"/>
      <c r="M64" s="39"/>
      <c r="N64" s="33"/>
      <c r="O64" s="43"/>
      <c r="P64" s="39"/>
      <c r="Q64" s="39"/>
      <c r="R64" s="39"/>
      <c r="S64" s="33"/>
      <c r="T64" s="43"/>
      <c r="U64" s="33"/>
      <c r="V64" s="39"/>
      <c r="W64" s="39"/>
      <c r="X64" s="39"/>
      <c r="Y64" s="39"/>
      <c r="Z64" s="39"/>
      <c r="AA64" s="39"/>
      <c r="AB64" s="39"/>
      <c r="AC64" s="43"/>
    </row>
    <row r="65" spans="1:29" ht="90">
      <c r="A65" s="24" t="s">
        <v>187</v>
      </c>
      <c r="B65" s="77" t="s">
        <v>188</v>
      </c>
      <c r="C65" s="26" t="s">
        <v>189</v>
      </c>
      <c r="D65" s="55" t="s">
        <v>190</v>
      </c>
      <c r="E65" s="78" t="s">
        <v>191</v>
      </c>
      <c r="F65" s="29" t="s">
        <v>192</v>
      </c>
      <c r="G65" s="30">
        <v>3500</v>
      </c>
      <c r="H65" s="30"/>
      <c r="I65" s="30">
        <f t="shared" si="0"/>
        <v>3500</v>
      </c>
      <c r="J65" s="75" t="s">
        <v>282</v>
      </c>
      <c r="K65" s="34"/>
      <c r="L65" s="33"/>
      <c r="M65" s="33"/>
      <c r="N65" s="33"/>
      <c r="O65" s="43"/>
      <c r="P65" s="33"/>
      <c r="Q65" s="33"/>
      <c r="R65" s="33"/>
      <c r="S65" s="33"/>
      <c r="T65" s="43"/>
      <c r="U65" s="33"/>
      <c r="V65" s="33"/>
      <c r="W65" s="33"/>
      <c r="X65" s="33"/>
      <c r="Y65" s="33"/>
      <c r="Z65" s="33"/>
      <c r="AA65" s="33"/>
      <c r="AB65" s="33"/>
      <c r="AC65" s="43"/>
    </row>
    <row r="66" spans="1:29" ht="63.75">
      <c r="A66" s="24"/>
      <c r="B66" s="79"/>
      <c r="C66" s="26" t="s">
        <v>193</v>
      </c>
      <c r="D66" s="55" t="s">
        <v>194</v>
      </c>
      <c r="E66" s="27" t="s">
        <v>191</v>
      </c>
      <c r="F66" s="29" t="s">
        <v>195</v>
      </c>
      <c r="G66" s="30">
        <v>1500</v>
      </c>
      <c r="H66" s="30"/>
      <c r="I66" s="30">
        <f t="shared" si="0"/>
        <v>1500</v>
      </c>
      <c r="J66" s="75"/>
      <c r="K66" s="34"/>
      <c r="L66" s="33"/>
      <c r="M66" s="33"/>
      <c r="N66" s="39"/>
      <c r="O66" s="43"/>
      <c r="P66" s="39"/>
      <c r="Q66" s="39"/>
      <c r="R66" s="39"/>
      <c r="S66" s="39"/>
      <c r="T66" s="43"/>
      <c r="U66" s="39"/>
      <c r="V66" s="39"/>
      <c r="W66" s="39"/>
      <c r="X66" s="39"/>
      <c r="Y66" s="39"/>
      <c r="Z66" s="33"/>
      <c r="AA66" s="33"/>
      <c r="AB66" s="33"/>
      <c r="AC66" s="43"/>
    </row>
    <row r="67" spans="1:29" ht="153">
      <c r="A67" s="24" t="s">
        <v>196</v>
      </c>
      <c r="B67" s="25" t="s">
        <v>197</v>
      </c>
      <c r="C67" s="80" t="s">
        <v>198</v>
      </c>
      <c r="D67" s="55" t="s">
        <v>199</v>
      </c>
      <c r="E67" s="27" t="s">
        <v>191</v>
      </c>
      <c r="F67" s="29" t="s">
        <v>200</v>
      </c>
      <c r="G67" s="30">
        <v>25000</v>
      </c>
      <c r="H67" s="30"/>
      <c r="I67" s="30">
        <f t="shared" ref="I67:I73" si="1">G67+H67</f>
        <v>25000</v>
      </c>
      <c r="J67" s="75" t="s">
        <v>80</v>
      </c>
      <c r="K67" s="34"/>
      <c r="L67" s="39"/>
      <c r="M67" s="39"/>
      <c r="N67" s="33"/>
      <c r="O67" s="43"/>
      <c r="P67" s="39"/>
      <c r="Q67" s="39"/>
      <c r="R67" s="33"/>
      <c r="S67" s="39"/>
      <c r="T67" s="43"/>
      <c r="U67" s="39"/>
      <c r="V67" s="33"/>
      <c r="W67" s="39"/>
      <c r="X67" s="39"/>
      <c r="Y67" s="39"/>
      <c r="Z67" s="33"/>
      <c r="AA67" s="33"/>
      <c r="AB67" s="33"/>
      <c r="AC67" s="43"/>
    </row>
    <row r="68" spans="1:29">
      <c r="A68" s="24" t="s">
        <v>201</v>
      </c>
      <c r="B68" s="41"/>
      <c r="C68" s="26"/>
      <c r="D68" s="55"/>
      <c r="E68" s="78"/>
      <c r="F68" s="29"/>
      <c r="G68" s="30"/>
      <c r="H68" s="30"/>
      <c r="I68" s="30">
        <f t="shared" si="1"/>
        <v>0</v>
      </c>
      <c r="J68" s="75"/>
      <c r="K68" s="34"/>
      <c r="L68" s="39"/>
      <c r="M68" s="39"/>
      <c r="N68" s="33"/>
      <c r="O68" s="43"/>
      <c r="P68" s="33"/>
      <c r="Q68" s="33"/>
      <c r="R68" s="33"/>
      <c r="S68" s="33"/>
      <c r="T68" s="43"/>
      <c r="U68" s="33"/>
      <c r="V68" s="39"/>
      <c r="W68" s="39"/>
      <c r="X68" s="39"/>
      <c r="Y68" s="39"/>
      <c r="Z68" s="39"/>
      <c r="AA68" s="39"/>
      <c r="AB68" s="39"/>
      <c r="AC68" s="43"/>
    </row>
    <row r="69" spans="1:29" ht="67.5">
      <c r="A69" s="81" t="s">
        <v>202</v>
      </c>
      <c r="B69" s="82" t="s">
        <v>203</v>
      </c>
      <c r="C69" s="26" t="s">
        <v>204</v>
      </c>
      <c r="D69" s="55" t="s">
        <v>205</v>
      </c>
      <c r="E69" s="27"/>
      <c r="F69" s="29"/>
      <c r="G69" s="30">
        <v>5000</v>
      </c>
      <c r="H69" s="30"/>
      <c r="I69" s="30">
        <f t="shared" si="1"/>
        <v>5000</v>
      </c>
      <c r="J69" s="31" t="s">
        <v>206</v>
      </c>
      <c r="K69" s="34"/>
      <c r="L69" s="39"/>
      <c r="M69" s="39"/>
      <c r="N69" s="39"/>
      <c r="O69" s="46"/>
      <c r="P69" s="33"/>
      <c r="Q69" s="39"/>
      <c r="R69" s="39"/>
      <c r="S69" s="39"/>
      <c r="T69" s="47"/>
      <c r="U69" s="39"/>
      <c r="V69" s="33"/>
      <c r="W69" s="39"/>
      <c r="X69" s="39"/>
      <c r="Y69" s="39"/>
      <c r="Z69" s="39"/>
      <c r="AA69" s="39"/>
      <c r="AB69" s="39"/>
      <c r="AC69" s="43"/>
    </row>
    <row r="70" spans="1:29" ht="33.75">
      <c r="A70" s="81"/>
      <c r="B70" s="82"/>
      <c r="C70" s="26" t="s">
        <v>112</v>
      </c>
      <c r="D70" s="64" t="s">
        <v>207</v>
      </c>
      <c r="E70" s="27"/>
      <c r="F70" s="29" t="s">
        <v>208</v>
      </c>
      <c r="G70" s="30">
        <v>2000</v>
      </c>
      <c r="H70" s="30"/>
      <c r="I70" s="30">
        <f t="shared" si="1"/>
        <v>2000</v>
      </c>
      <c r="J70" s="31"/>
      <c r="K70" s="34"/>
      <c r="L70" s="33"/>
      <c r="M70" s="33"/>
      <c r="N70" s="33"/>
      <c r="O70" s="46"/>
      <c r="P70" s="33"/>
      <c r="Q70" s="33"/>
      <c r="R70" s="33"/>
      <c r="S70" s="33"/>
      <c r="T70" s="47"/>
      <c r="U70" s="33"/>
      <c r="V70" s="33"/>
      <c r="W70" s="33"/>
      <c r="X70" s="33"/>
      <c r="Y70" s="33"/>
      <c r="Z70" s="33"/>
      <c r="AA70" s="33"/>
      <c r="AB70" s="33"/>
      <c r="AC70" s="43"/>
    </row>
    <row r="71" spans="1:29" ht="45">
      <c r="A71" s="83"/>
      <c r="B71" s="84"/>
      <c r="C71" s="26" t="s">
        <v>209</v>
      </c>
      <c r="D71" s="64" t="s">
        <v>210</v>
      </c>
      <c r="E71" s="27"/>
      <c r="F71" s="29" t="s">
        <v>211</v>
      </c>
      <c r="G71" s="30">
        <v>25140</v>
      </c>
      <c r="H71" s="30"/>
      <c r="I71" s="30">
        <f t="shared" si="1"/>
        <v>25140</v>
      </c>
      <c r="J71" s="31"/>
      <c r="K71" s="34"/>
      <c r="L71" s="39"/>
      <c r="M71" s="39"/>
      <c r="N71" s="33"/>
      <c r="O71" s="46"/>
      <c r="P71" s="33"/>
      <c r="Q71" s="33"/>
      <c r="R71" s="33"/>
      <c r="S71" s="33"/>
      <c r="T71" s="47"/>
      <c r="U71" s="33"/>
      <c r="V71" s="39"/>
      <c r="W71" s="39"/>
      <c r="X71" s="39"/>
      <c r="Y71" s="39"/>
      <c r="Z71" s="39"/>
      <c r="AA71" s="39"/>
      <c r="AB71" s="39"/>
      <c r="AC71" s="43"/>
    </row>
    <row r="72" spans="1:29" ht="51">
      <c r="A72" s="83"/>
      <c r="B72" s="84"/>
      <c r="C72" s="96" t="s">
        <v>257</v>
      </c>
      <c r="D72" s="64" t="s">
        <v>283</v>
      </c>
      <c r="E72" s="27" t="s">
        <v>284</v>
      </c>
      <c r="F72" s="29" t="s">
        <v>208</v>
      </c>
      <c r="G72" s="172">
        <v>2000</v>
      </c>
      <c r="H72" s="30"/>
      <c r="I72" s="30">
        <f t="shared" si="1"/>
        <v>2000</v>
      </c>
      <c r="J72" s="37"/>
      <c r="K72" s="34"/>
      <c r="L72" s="39"/>
      <c r="M72" s="39"/>
      <c r="N72" s="33"/>
      <c r="O72" s="46"/>
      <c r="P72" s="33"/>
      <c r="Q72" s="33"/>
      <c r="R72" s="33"/>
      <c r="S72" s="33"/>
      <c r="T72" s="47"/>
      <c r="U72" s="33"/>
      <c r="V72" s="39"/>
      <c r="W72" s="39"/>
      <c r="X72" s="39"/>
      <c r="Y72" s="39"/>
      <c r="Z72" s="39"/>
      <c r="AA72" s="39"/>
      <c r="AB72" s="39"/>
      <c r="AC72" s="43"/>
    </row>
    <row r="73" spans="1:29" ht="38.25">
      <c r="A73" s="83"/>
      <c r="B73" s="84"/>
      <c r="C73" s="96" t="s">
        <v>258</v>
      </c>
      <c r="D73" s="64" t="s">
        <v>285</v>
      </c>
      <c r="E73" s="64" t="s">
        <v>285</v>
      </c>
      <c r="F73" s="29" t="s">
        <v>208</v>
      </c>
      <c r="G73" s="172">
        <v>2000</v>
      </c>
      <c r="H73" s="30"/>
      <c r="I73" s="30">
        <f t="shared" si="1"/>
        <v>2000</v>
      </c>
      <c r="J73" s="37"/>
      <c r="K73" s="34"/>
      <c r="L73" s="39"/>
      <c r="M73" s="39"/>
      <c r="N73" s="33"/>
      <c r="O73" s="46"/>
      <c r="P73" s="33"/>
      <c r="Q73" s="33"/>
      <c r="R73" s="33"/>
      <c r="S73" s="33"/>
      <c r="T73" s="47"/>
      <c r="U73" s="33"/>
      <c r="V73" s="39"/>
      <c r="W73" s="39"/>
      <c r="X73" s="39"/>
      <c r="Y73" s="39"/>
      <c r="Z73" s="39"/>
      <c r="AA73" s="39"/>
      <c r="AB73" s="39"/>
      <c r="AC73" s="43"/>
    </row>
    <row r="74" spans="1:29" ht="25.5">
      <c r="A74" s="35"/>
      <c r="B74" s="41"/>
      <c r="C74" s="80"/>
      <c r="D74" s="28"/>
      <c r="E74" s="27"/>
      <c r="F74" s="29"/>
      <c r="G74" s="59"/>
      <c r="H74" s="85"/>
      <c r="I74" s="85"/>
      <c r="J74" s="31" t="s">
        <v>212</v>
      </c>
      <c r="K74" s="86"/>
      <c r="L74" s="28"/>
      <c r="M74" s="28"/>
      <c r="N74" s="28"/>
      <c r="O74" s="34"/>
      <c r="P74" s="28"/>
      <c r="Q74" s="28"/>
      <c r="R74" s="28"/>
      <c r="S74" s="28"/>
      <c r="T74" s="34"/>
      <c r="U74" s="28"/>
      <c r="V74" s="28"/>
      <c r="W74" s="28"/>
      <c r="X74" s="28"/>
      <c r="Y74" s="28"/>
      <c r="Z74" s="28"/>
      <c r="AA74" s="28"/>
      <c r="AB74" s="28"/>
      <c r="AC74" s="34"/>
    </row>
    <row r="75" spans="1:29">
      <c r="A75" s="35"/>
      <c r="B75" s="87"/>
      <c r="C75" s="88" t="s">
        <v>12</v>
      </c>
      <c r="D75" s="28"/>
      <c r="E75" s="27"/>
      <c r="F75" s="89"/>
      <c r="G75" s="85">
        <f>SUM(G10:G74)</f>
        <v>1730913.16</v>
      </c>
      <c r="H75" s="85">
        <f>SUM(H10:H74)</f>
        <v>305455.26</v>
      </c>
      <c r="I75" s="90">
        <f>SUM(G75+H75)</f>
        <v>2036368.42</v>
      </c>
      <c r="J75" s="88"/>
      <c r="K75" s="86"/>
      <c r="L75" s="39"/>
      <c r="M75" s="39"/>
      <c r="N75" s="39"/>
      <c r="O75" s="86"/>
      <c r="P75" s="39"/>
      <c r="Q75" s="39"/>
      <c r="R75" s="39"/>
      <c r="S75" s="39"/>
      <c r="T75" s="32"/>
      <c r="U75" s="39"/>
      <c r="V75" s="39"/>
      <c r="W75" s="39"/>
      <c r="X75" s="39"/>
      <c r="Y75" s="39"/>
      <c r="Z75" s="39"/>
      <c r="AA75" s="39"/>
      <c r="AB75" s="39"/>
      <c r="AC75" s="32"/>
    </row>
    <row r="77" spans="1:29">
      <c r="G77" s="142"/>
      <c r="H77" s="142"/>
      <c r="I77" s="142"/>
    </row>
    <row r="78" spans="1:29">
      <c r="G78" s="143"/>
    </row>
  </sheetData>
  <mergeCells count="42">
    <mergeCell ref="A1:AC1"/>
    <mergeCell ref="A2:AC2"/>
    <mergeCell ref="L3:AC3"/>
    <mergeCell ref="A4:A8"/>
    <mergeCell ref="B4:B8"/>
    <mergeCell ref="C4:C8"/>
    <mergeCell ref="D4:D8"/>
    <mergeCell ref="E4:E8"/>
    <mergeCell ref="F4:F8"/>
    <mergeCell ref="G4:I5"/>
    <mergeCell ref="J4:J8"/>
    <mergeCell ref="L4:AC4"/>
    <mergeCell ref="P6:S6"/>
    <mergeCell ref="U6:Z6"/>
    <mergeCell ref="G7:G8"/>
    <mergeCell ref="H7:H8"/>
    <mergeCell ref="L8:AC8"/>
    <mergeCell ref="C9:J9"/>
    <mergeCell ref="A13:A15"/>
    <mergeCell ref="B13:B15"/>
    <mergeCell ref="C13:C15"/>
    <mergeCell ref="G13:G15"/>
    <mergeCell ref="H13:H15"/>
    <mergeCell ref="I13:I15"/>
    <mergeCell ref="J13:J15"/>
    <mergeCell ref="C21:C22"/>
    <mergeCell ref="J21:J22"/>
    <mergeCell ref="A47:A48"/>
    <mergeCell ref="B47:B48"/>
    <mergeCell ref="I7:I8"/>
    <mergeCell ref="C44:C45"/>
    <mergeCell ref="G44:G45"/>
    <mergeCell ref="H44:H45"/>
    <mergeCell ref="I44:I45"/>
    <mergeCell ref="A52:A54"/>
    <mergeCell ref="B52:B54"/>
    <mergeCell ref="A57:A59"/>
    <mergeCell ref="B57:B59"/>
    <mergeCell ref="A21:A22"/>
    <mergeCell ref="B21:B22"/>
    <mergeCell ref="A44:A45"/>
    <mergeCell ref="B44:B4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M133"/>
  <sheetViews>
    <sheetView topLeftCell="A69" zoomScale="115" zoomScaleNormal="115" workbookViewId="0">
      <selection sqref="A1:F1"/>
    </sheetView>
  </sheetViews>
  <sheetFormatPr defaultRowHeight="15"/>
  <cols>
    <col min="2" max="2" width="6.140625" customWidth="1"/>
    <col min="3" max="3" width="37.42578125" customWidth="1"/>
    <col min="4" max="4" width="19.28515625" customWidth="1"/>
    <col min="5" max="5" width="19.5703125" customWidth="1"/>
    <col min="6" max="6" width="19.42578125" customWidth="1"/>
    <col min="9" max="9" width="12.140625" customWidth="1"/>
    <col min="10" max="10" width="10.5703125" bestFit="1" customWidth="1"/>
    <col min="11" max="11" width="15.140625" customWidth="1"/>
  </cols>
  <sheetData>
    <row r="1" spans="1:13" ht="23.25">
      <c r="A1" s="264" t="s">
        <v>213</v>
      </c>
      <c r="B1" s="264"/>
      <c r="C1" s="264"/>
      <c r="D1" s="264"/>
      <c r="E1" s="264"/>
      <c r="F1" s="264"/>
    </row>
    <row r="2" spans="1:13" ht="19.5" thickBot="1">
      <c r="A2" s="265" t="s">
        <v>329</v>
      </c>
      <c r="B2" s="265"/>
      <c r="C2" s="265"/>
      <c r="D2" s="265"/>
      <c r="E2" s="265"/>
      <c r="F2" s="265"/>
    </row>
    <row r="3" spans="1:13" ht="15.75" thickBot="1">
      <c r="A3" s="266" t="s">
        <v>214</v>
      </c>
      <c r="B3" s="266" t="s">
        <v>215</v>
      </c>
      <c r="C3" s="268" t="s">
        <v>216</v>
      </c>
      <c r="D3" s="270" t="s">
        <v>217</v>
      </c>
      <c r="E3" s="271"/>
      <c r="F3" s="272"/>
    </row>
    <row r="4" spans="1:13" ht="15.75" thickBot="1">
      <c r="A4" s="267"/>
      <c r="B4" s="267"/>
      <c r="C4" s="269"/>
      <c r="D4" s="91" t="s">
        <v>218</v>
      </c>
      <c r="E4" s="91" t="s">
        <v>219</v>
      </c>
      <c r="F4" s="91" t="s">
        <v>12</v>
      </c>
    </row>
    <row r="5" spans="1:13">
      <c r="A5" s="258"/>
      <c r="B5" s="92"/>
      <c r="C5" s="260"/>
      <c r="D5" s="262" t="s">
        <v>220</v>
      </c>
      <c r="E5" s="262" t="s">
        <v>221</v>
      </c>
      <c r="F5" s="262" t="s">
        <v>222</v>
      </c>
    </row>
    <row r="6" spans="1:13">
      <c r="A6" s="259"/>
      <c r="B6" s="92"/>
      <c r="C6" s="261"/>
      <c r="D6" s="263"/>
      <c r="E6" s="263"/>
      <c r="F6" s="263"/>
      <c r="J6" s="167"/>
      <c r="K6" s="168"/>
      <c r="L6" s="169"/>
      <c r="M6" s="169"/>
    </row>
    <row r="7" spans="1:13" s="127" customFormat="1">
      <c r="A7" s="188" t="s">
        <v>300</v>
      </c>
      <c r="B7" s="189"/>
      <c r="C7" s="198" t="s">
        <v>301</v>
      </c>
      <c r="D7" s="190"/>
      <c r="E7" s="190"/>
      <c r="F7" s="190"/>
      <c r="J7" s="96"/>
      <c r="L7" s="97"/>
      <c r="M7" s="97"/>
    </row>
    <row r="8" spans="1:13">
      <c r="A8" s="183" t="s">
        <v>26</v>
      </c>
      <c r="B8" s="184"/>
      <c r="C8" s="185" t="s">
        <v>27</v>
      </c>
      <c r="D8" s="186"/>
      <c r="E8" s="187"/>
      <c r="F8" s="187"/>
      <c r="J8" s="167"/>
      <c r="K8" s="169"/>
      <c r="L8" s="169"/>
      <c r="M8" s="169"/>
    </row>
    <row r="9" spans="1:13">
      <c r="A9" s="93"/>
      <c r="B9" s="94"/>
      <c r="C9" s="96" t="s">
        <v>223</v>
      </c>
      <c r="D9" s="200">
        <v>7500</v>
      </c>
      <c r="E9" s="97"/>
      <c r="F9" s="97">
        <v>7500</v>
      </c>
      <c r="J9" s="167"/>
      <c r="K9" s="169"/>
      <c r="L9" s="169"/>
      <c r="M9" s="169"/>
    </row>
    <row r="10" spans="1:13">
      <c r="A10" s="93"/>
      <c r="B10" s="94"/>
      <c r="C10" s="96" t="s">
        <v>224</v>
      </c>
      <c r="D10" s="97">
        <v>1750</v>
      </c>
      <c r="E10" s="97">
        <f>F10-D10</f>
        <v>250</v>
      </c>
      <c r="F10" s="97">
        <v>2000</v>
      </c>
      <c r="J10" s="170"/>
      <c r="K10" s="169"/>
      <c r="L10" s="169"/>
      <c r="M10" s="169"/>
    </row>
    <row r="11" spans="1:13">
      <c r="A11" s="93"/>
      <c r="B11" s="94"/>
      <c r="C11" s="96" t="s">
        <v>307</v>
      </c>
      <c r="D11" s="97">
        <v>6000</v>
      </c>
      <c r="E11" s="97"/>
      <c r="F11" s="97">
        <v>6000</v>
      </c>
      <c r="J11" s="171"/>
      <c r="K11" s="169"/>
      <c r="L11" s="169"/>
      <c r="M11" s="169"/>
    </row>
    <row r="12" spans="1:13">
      <c r="A12" s="93"/>
      <c r="B12" s="94"/>
      <c r="C12" s="98" t="s">
        <v>225</v>
      </c>
      <c r="D12" s="97">
        <v>1500</v>
      </c>
      <c r="E12" s="97"/>
      <c r="F12" s="97">
        <v>1500</v>
      </c>
    </row>
    <row r="13" spans="1:13">
      <c r="A13" s="93"/>
      <c r="B13" s="94"/>
      <c r="C13" s="99" t="s">
        <v>226</v>
      </c>
      <c r="D13" s="97">
        <v>4000</v>
      </c>
      <c r="E13" s="97"/>
      <c r="F13" s="97">
        <v>4000</v>
      </c>
    </row>
    <row r="14" spans="1:13">
      <c r="A14" s="93"/>
      <c r="B14" s="94"/>
      <c r="C14" s="144" t="s">
        <v>227</v>
      </c>
      <c r="D14" s="145">
        <f>SUM(D9:D13)</f>
        <v>20750</v>
      </c>
      <c r="E14" s="145">
        <f>SUM(E9:E13)</f>
        <v>250</v>
      </c>
      <c r="F14" s="146">
        <v>21000</v>
      </c>
      <c r="I14" s="143"/>
    </row>
    <row r="15" spans="1:13">
      <c r="A15" s="93" t="s">
        <v>51</v>
      </c>
      <c r="B15" s="94"/>
      <c r="C15" s="101" t="s">
        <v>52</v>
      </c>
      <c r="D15" s="97"/>
      <c r="E15" s="97"/>
      <c r="F15" s="97"/>
    </row>
    <row r="16" spans="1:13">
      <c r="A16" s="93"/>
      <c r="B16" s="94"/>
      <c r="C16" s="96" t="s">
        <v>228</v>
      </c>
      <c r="D16" s="97">
        <v>3000</v>
      </c>
      <c r="E16" s="97"/>
      <c r="F16" s="97">
        <v>3000</v>
      </c>
    </row>
    <row r="17" spans="1:6">
      <c r="A17" s="93"/>
      <c r="B17" s="94"/>
      <c r="C17" s="144" t="s">
        <v>227</v>
      </c>
      <c r="D17" s="145">
        <f>SUM(D16)</f>
        <v>3000</v>
      </c>
      <c r="E17" s="145"/>
      <c r="F17" s="146">
        <v>3000</v>
      </c>
    </row>
    <row r="18" spans="1:6" ht="29.25">
      <c r="A18" s="93" t="s">
        <v>57</v>
      </c>
      <c r="B18" s="94"/>
      <c r="C18" s="103" t="s">
        <v>330</v>
      </c>
      <c r="D18" s="97"/>
      <c r="E18" s="97"/>
      <c r="F18" s="97"/>
    </row>
    <row r="19" spans="1:6" ht="25.5">
      <c r="A19" s="93"/>
      <c r="B19" s="94"/>
      <c r="C19" s="96" t="s">
        <v>229</v>
      </c>
      <c r="D19" s="97">
        <v>70550</v>
      </c>
      <c r="E19" s="97">
        <v>17450</v>
      </c>
      <c r="F19" s="97">
        <f>D19+E19</f>
        <v>88000</v>
      </c>
    </row>
    <row r="20" spans="1:6">
      <c r="A20" s="93"/>
      <c r="B20" s="94"/>
      <c r="C20" s="144" t="s">
        <v>230</v>
      </c>
      <c r="D20" s="145">
        <f>D19</f>
        <v>70550</v>
      </c>
      <c r="E20" s="145">
        <f>E19</f>
        <v>17450</v>
      </c>
      <c r="F20" s="146">
        <f>D20+E20</f>
        <v>88000</v>
      </c>
    </row>
    <row r="21" spans="1:6">
      <c r="A21" s="93" t="s">
        <v>63</v>
      </c>
      <c r="B21" s="94"/>
      <c r="C21" s="105" t="s">
        <v>64</v>
      </c>
      <c r="D21" s="97"/>
      <c r="E21" s="97"/>
      <c r="F21" s="97"/>
    </row>
    <row r="22" spans="1:6">
      <c r="A22" s="93"/>
      <c r="B22" s="94"/>
      <c r="C22" s="96" t="s">
        <v>231</v>
      </c>
      <c r="D22" s="97">
        <v>86750</v>
      </c>
      <c r="E22" s="97">
        <v>13250</v>
      </c>
      <c r="F22" s="97">
        <f>D22+E22</f>
        <v>100000</v>
      </c>
    </row>
    <row r="23" spans="1:6">
      <c r="A23" s="93"/>
      <c r="B23" s="94"/>
      <c r="C23" s="144" t="s">
        <v>227</v>
      </c>
      <c r="D23" s="145">
        <f>D22</f>
        <v>86750</v>
      </c>
      <c r="E23" s="145">
        <f>E22</f>
        <v>13250</v>
      </c>
      <c r="F23" s="146">
        <f>D23+E23</f>
        <v>100000</v>
      </c>
    </row>
    <row r="24" spans="1:6">
      <c r="A24" s="93"/>
      <c r="B24" s="94"/>
      <c r="C24" s="148"/>
      <c r="D24" s="149"/>
      <c r="E24" s="149"/>
      <c r="F24" s="150"/>
    </row>
    <row r="25" spans="1:6">
      <c r="A25" s="93" t="s">
        <v>69</v>
      </c>
      <c r="B25" s="94"/>
      <c r="C25" s="165" t="s">
        <v>70</v>
      </c>
      <c r="D25" s="145">
        <v>35000</v>
      </c>
      <c r="E25" s="145">
        <v>5000</v>
      </c>
      <c r="F25" s="146">
        <f>D25+E25</f>
        <v>40000</v>
      </c>
    </row>
    <row r="26" spans="1:6">
      <c r="A26" s="93"/>
      <c r="B26" s="94"/>
      <c r="C26" s="106"/>
      <c r="D26" s="97"/>
      <c r="E26" s="97"/>
      <c r="F26" s="150"/>
    </row>
    <row r="27" spans="1:6">
      <c r="A27" s="93" t="s">
        <v>75</v>
      </c>
      <c r="B27" s="94"/>
      <c r="C27" s="106" t="s">
        <v>76</v>
      </c>
      <c r="D27" s="97"/>
      <c r="E27" s="97"/>
      <c r="F27" s="102"/>
    </row>
    <row r="28" spans="1:6">
      <c r="A28" s="93"/>
      <c r="B28" s="94"/>
      <c r="C28" s="108" t="s">
        <v>232</v>
      </c>
      <c r="D28" s="97">
        <v>800</v>
      </c>
      <c r="E28" s="97"/>
      <c r="F28" s="97">
        <v>800</v>
      </c>
    </row>
    <row r="29" spans="1:6">
      <c r="A29" s="93"/>
      <c r="B29" s="94"/>
      <c r="C29" s="108" t="s">
        <v>233</v>
      </c>
      <c r="D29" s="97">
        <v>57820.09</v>
      </c>
      <c r="E29" s="97"/>
      <c r="F29" s="97">
        <f>D29+E29</f>
        <v>57820.09</v>
      </c>
    </row>
    <row r="30" spans="1:6">
      <c r="A30" s="93"/>
      <c r="B30" s="94"/>
      <c r="C30" s="144" t="s">
        <v>230</v>
      </c>
      <c r="D30" s="145">
        <f>SUM(D28:D29)</f>
        <v>58620.09</v>
      </c>
      <c r="E30" s="145"/>
      <c r="F30" s="146">
        <f>SUM(F28:F29)</f>
        <v>58620.09</v>
      </c>
    </row>
    <row r="31" spans="1:6">
      <c r="A31" s="93"/>
      <c r="B31" s="94"/>
      <c r="C31" s="100"/>
      <c r="D31" s="97"/>
      <c r="E31" s="97"/>
      <c r="F31" s="150"/>
    </row>
    <row r="32" spans="1:6" ht="29.25">
      <c r="A32" s="109" t="s">
        <v>82</v>
      </c>
      <c r="B32" s="94"/>
      <c r="C32" s="103" t="s">
        <v>234</v>
      </c>
      <c r="D32" s="97">
        <v>4000</v>
      </c>
      <c r="E32" s="97">
        <v>0</v>
      </c>
      <c r="F32" s="160">
        <f>D32+E32</f>
        <v>4000</v>
      </c>
    </row>
    <row r="33" spans="1:6">
      <c r="A33" s="109"/>
      <c r="B33" s="94"/>
      <c r="C33" s="201"/>
      <c r="D33" s="145">
        <f>SUM(D32)</f>
        <v>4000</v>
      </c>
      <c r="E33" s="145"/>
      <c r="F33" s="147">
        <f>SUM(F32)</f>
        <v>4000</v>
      </c>
    </row>
    <row r="34" spans="1:6">
      <c r="A34" s="110"/>
      <c r="B34" s="111"/>
      <c r="C34" s="151" t="s">
        <v>259</v>
      </c>
      <c r="D34" s="152">
        <f>D33+D30+D25+D23+D20+D17+D14</f>
        <v>278670.08999999997</v>
      </c>
      <c r="E34" s="152">
        <f>E33+E30+E25+E23+E20+E17+E14</f>
        <v>35950</v>
      </c>
      <c r="F34" s="153">
        <f>F33+F30+F25+F23+F20+F17+F14</f>
        <v>314620.08999999997</v>
      </c>
    </row>
    <row r="35" spans="1:6">
      <c r="A35" s="110"/>
      <c r="B35" s="111"/>
      <c r="C35" s="100"/>
      <c r="D35" s="97"/>
      <c r="E35" s="97"/>
      <c r="F35" s="112"/>
    </row>
    <row r="36" spans="1:6">
      <c r="A36" s="93" t="s">
        <v>304</v>
      </c>
      <c r="B36" s="111"/>
      <c r="C36" s="197" t="s">
        <v>305</v>
      </c>
      <c r="D36" s="97"/>
      <c r="E36" s="97"/>
      <c r="F36" s="112"/>
    </row>
    <row r="37" spans="1:6">
      <c r="A37" s="93" t="s">
        <v>88</v>
      </c>
      <c r="B37" s="94"/>
      <c r="C37" s="103" t="s">
        <v>309</v>
      </c>
      <c r="D37" s="97"/>
      <c r="E37" s="97"/>
      <c r="F37" s="97"/>
    </row>
    <row r="38" spans="1:6">
      <c r="A38" s="93"/>
      <c r="B38" s="94"/>
      <c r="C38" s="96" t="s">
        <v>90</v>
      </c>
      <c r="D38" s="97">
        <v>23000</v>
      </c>
      <c r="E38" s="97"/>
      <c r="F38" s="97">
        <v>23000</v>
      </c>
    </row>
    <row r="39" spans="1:6">
      <c r="A39" s="93"/>
      <c r="B39" s="94"/>
      <c r="C39" s="96" t="s">
        <v>94</v>
      </c>
      <c r="D39" s="97">
        <v>1500</v>
      </c>
      <c r="E39" s="97">
        <v>500</v>
      </c>
      <c r="F39" s="97">
        <v>2000</v>
      </c>
    </row>
    <row r="40" spans="1:6" ht="25.5">
      <c r="A40" s="93"/>
      <c r="B40" s="94" t="s">
        <v>260</v>
      </c>
      <c r="C40" s="96" t="s">
        <v>262</v>
      </c>
      <c r="D40" s="97">
        <v>35000</v>
      </c>
      <c r="E40" s="97"/>
      <c r="F40" s="97">
        <v>35000</v>
      </c>
    </row>
    <row r="41" spans="1:6">
      <c r="A41" s="93"/>
      <c r="B41" s="94"/>
      <c r="C41" s="96" t="s">
        <v>261</v>
      </c>
      <c r="D41" s="97">
        <v>35000</v>
      </c>
      <c r="E41" s="97"/>
      <c r="F41" s="97">
        <v>35000</v>
      </c>
    </row>
    <row r="42" spans="1:6">
      <c r="A42" s="93"/>
      <c r="B42" s="94"/>
      <c r="C42" s="96" t="s">
        <v>311</v>
      </c>
      <c r="D42" s="97">
        <v>16312.67</v>
      </c>
      <c r="E42" s="97">
        <v>7000</v>
      </c>
      <c r="F42" s="97">
        <v>23312.67</v>
      </c>
    </row>
    <row r="43" spans="1:6">
      <c r="A43" s="93"/>
      <c r="B43" s="94"/>
      <c r="C43" s="96" t="s">
        <v>310</v>
      </c>
      <c r="D43" s="97">
        <v>4000</v>
      </c>
      <c r="E43" s="97">
        <v>1000</v>
      </c>
      <c r="F43" s="97">
        <v>5000</v>
      </c>
    </row>
    <row r="44" spans="1:6">
      <c r="A44" s="93"/>
      <c r="B44" s="94"/>
      <c r="C44" s="144" t="s">
        <v>227</v>
      </c>
      <c r="D44" s="145">
        <f>SUM(D38:D43)</f>
        <v>114812.67</v>
      </c>
      <c r="E44" s="145">
        <f>SUM(E38:E43)</f>
        <v>8500</v>
      </c>
      <c r="F44" s="146">
        <f>SUM(F38:F43)</f>
        <v>123312.67</v>
      </c>
    </row>
    <row r="45" spans="1:6">
      <c r="A45" s="93"/>
      <c r="B45" s="94"/>
      <c r="C45" s="100"/>
      <c r="D45" s="97"/>
      <c r="E45" s="97"/>
      <c r="F45" s="150"/>
    </row>
    <row r="46" spans="1:6">
      <c r="A46" s="93" t="s">
        <v>102</v>
      </c>
      <c r="B46" s="94"/>
      <c r="C46" s="103" t="s">
        <v>235</v>
      </c>
      <c r="D46" s="97"/>
      <c r="E46" s="97"/>
      <c r="F46" s="97"/>
    </row>
    <row r="47" spans="1:6">
      <c r="A47" s="93"/>
      <c r="B47" s="94"/>
      <c r="C47" s="96" t="s">
        <v>236</v>
      </c>
      <c r="D47" s="97">
        <v>5000</v>
      </c>
      <c r="E47" s="97"/>
      <c r="F47" s="97">
        <v>5000</v>
      </c>
    </row>
    <row r="48" spans="1:6">
      <c r="A48" s="93"/>
      <c r="B48" s="94"/>
      <c r="C48" s="96" t="s">
        <v>237</v>
      </c>
      <c r="D48" s="97">
        <v>5000</v>
      </c>
      <c r="E48" s="97"/>
      <c r="F48" s="97">
        <v>5000</v>
      </c>
    </row>
    <row r="49" spans="1:11">
      <c r="A49" s="93"/>
      <c r="B49" s="94"/>
      <c r="C49" s="114" t="s">
        <v>112</v>
      </c>
      <c r="D49" s="97">
        <v>12000</v>
      </c>
      <c r="E49" s="97">
        <v>3000</v>
      </c>
      <c r="F49" s="97">
        <v>15000</v>
      </c>
    </row>
    <row r="50" spans="1:11" ht="25.5">
      <c r="A50" s="93"/>
      <c r="B50" s="94"/>
      <c r="C50" s="114" t="s">
        <v>286</v>
      </c>
      <c r="D50" s="97">
        <f>F50-E50</f>
        <v>92818.46</v>
      </c>
      <c r="E50" s="97">
        <v>25704.61</v>
      </c>
      <c r="F50" s="97">
        <v>118523.07</v>
      </c>
    </row>
    <row r="51" spans="1:11">
      <c r="A51" s="93"/>
      <c r="B51" s="94"/>
      <c r="C51" s="96" t="s">
        <v>264</v>
      </c>
      <c r="D51" s="97">
        <v>5000</v>
      </c>
      <c r="E51" s="97"/>
      <c r="F51" s="97">
        <v>5000</v>
      </c>
    </row>
    <row r="52" spans="1:11">
      <c r="A52" s="93"/>
      <c r="B52" s="94"/>
      <c r="C52" s="115" t="s">
        <v>238</v>
      </c>
      <c r="D52" s="97">
        <v>10000</v>
      </c>
      <c r="E52" s="97"/>
      <c r="F52" s="97">
        <v>10000</v>
      </c>
    </row>
    <row r="53" spans="1:11">
      <c r="A53" s="93"/>
      <c r="B53" s="94"/>
      <c r="C53" s="144" t="s">
        <v>227</v>
      </c>
      <c r="D53" s="145">
        <f>SUM(D47:D52)</f>
        <v>129818.46</v>
      </c>
      <c r="E53" s="145">
        <f>SUM(E47:E52)</f>
        <v>28704.61</v>
      </c>
      <c r="F53" s="146">
        <v>158523.07</v>
      </c>
    </row>
    <row r="54" spans="1:11">
      <c r="A54" s="93"/>
      <c r="B54" s="94"/>
      <c r="C54" s="100"/>
      <c r="D54" s="97"/>
      <c r="E54" s="97"/>
      <c r="F54" s="150"/>
    </row>
    <row r="55" spans="1:11">
      <c r="A55" s="93" t="s">
        <v>121</v>
      </c>
      <c r="B55" s="94"/>
      <c r="C55" s="103" t="s">
        <v>239</v>
      </c>
      <c r="D55" s="97"/>
      <c r="E55" s="97"/>
      <c r="F55" s="97"/>
      <c r="K55" s="143"/>
    </row>
    <row r="56" spans="1:11">
      <c r="A56" s="93"/>
      <c r="B56" s="94"/>
      <c r="C56" s="96" t="s">
        <v>236</v>
      </c>
      <c r="D56" s="97">
        <v>5000</v>
      </c>
      <c r="E56" s="97"/>
      <c r="F56" s="97">
        <v>5000</v>
      </c>
      <c r="I56" s="97"/>
    </row>
    <row r="57" spans="1:11">
      <c r="A57" s="93"/>
      <c r="B57" s="94"/>
      <c r="C57" s="96" t="s">
        <v>237</v>
      </c>
      <c r="D57" s="97">
        <v>5000</v>
      </c>
      <c r="E57" s="97"/>
      <c r="F57" s="97">
        <v>5000</v>
      </c>
      <c r="I57" s="97"/>
      <c r="K57" s="143"/>
    </row>
    <row r="58" spans="1:11">
      <c r="A58" s="93"/>
      <c r="B58" s="94"/>
      <c r="C58" s="114" t="s">
        <v>112</v>
      </c>
      <c r="D58" s="97">
        <v>12000</v>
      </c>
      <c r="E58" s="97">
        <v>3000</v>
      </c>
      <c r="F58" s="97">
        <v>15000</v>
      </c>
      <c r="I58" s="97"/>
    </row>
    <row r="59" spans="1:11" ht="25.5">
      <c r="A59" s="93"/>
      <c r="B59" s="94"/>
      <c r="C59" s="114" t="s">
        <v>286</v>
      </c>
      <c r="D59" s="97">
        <v>127896.87</v>
      </c>
      <c r="E59" s="97">
        <v>75724.22</v>
      </c>
      <c r="F59" s="97">
        <f>D59+E59</f>
        <v>203621.09</v>
      </c>
      <c r="I59" s="97"/>
      <c r="K59" s="143"/>
    </row>
    <row r="60" spans="1:11">
      <c r="A60" s="93"/>
      <c r="B60" s="94"/>
      <c r="C60" s="96" t="s">
        <v>263</v>
      </c>
      <c r="D60" s="97">
        <v>5000</v>
      </c>
      <c r="E60" s="97"/>
      <c r="F60" s="97">
        <v>5000</v>
      </c>
      <c r="I60" s="97"/>
    </row>
    <row r="61" spans="1:11">
      <c r="A61" s="93"/>
      <c r="B61" s="94"/>
      <c r="C61" s="115" t="s">
        <v>238</v>
      </c>
      <c r="D61" s="97">
        <v>20000</v>
      </c>
      <c r="E61" s="97"/>
      <c r="F61" s="97">
        <v>20000</v>
      </c>
      <c r="I61" s="97"/>
    </row>
    <row r="62" spans="1:11">
      <c r="A62" s="93"/>
      <c r="B62" s="94"/>
      <c r="C62" s="144" t="s">
        <v>227</v>
      </c>
      <c r="D62" s="145">
        <f>SUM(D56:D61)</f>
        <v>174896.87</v>
      </c>
      <c r="E62" s="145">
        <f>SUM(E56:E61)</f>
        <v>78724.22</v>
      </c>
      <c r="F62" s="146">
        <f>D62+E62</f>
        <v>253621.09</v>
      </c>
    </row>
    <row r="63" spans="1:11">
      <c r="A63" s="93"/>
      <c r="B63" s="94"/>
      <c r="C63" s="100"/>
      <c r="D63" s="97"/>
      <c r="E63" s="97"/>
      <c r="F63" s="150"/>
    </row>
    <row r="64" spans="1:11" ht="29.25">
      <c r="A64" s="93" t="s">
        <v>124</v>
      </c>
      <c r="B64" s="94"/>
      <c r="C64" s="103" t="s">
        <v>125</v>
      </c>
      <c r="D64" s="97"/>
      <c r="E64" s="97"/>
      <c r="F64" s="97"/>
    </row>
    <row r="65" spans="1:9" ht="25.5">
      <c r="A65" s="116"/>
      <c r="B65" s="117"/>
      <c r="C65" s="96" t="s">
        <v>126</v>
      </c>
      <c r="D65" s="97">
        <v>10000</v>
      </c>
      <c r="E65" s="97"/>
      <c r="F65" s="97">
        <f>D65+E65</f>
        <v>10000</v>
      </c>
    </row>
    <row r="66" spans="1:9" ht="25.5">
      <c r="A66" s="118"/>
      <c r="B66" s="119"/>
      <c r="C66" s="96" t="s">
        <v>240</v>
      </c>
      <c r="D66" s="97">
        <v>10000</v>
      </c>
      <c r="E66" s="97"/>
      <c r="F66" s="97">
        <f>D66+E66</f>
        <v>10000</v>
      </c>
    </row>
    <row r="67" spans="1:9">
      <c r="A67" s="93"/>
      <c r="B67" s="119"/>
      <c r="C67" s="96" t="s">
        <v>127</v>
      </c>
      <c r="D67" s="97">
        <v>5000</v>
      </c>
      <c r="E67" s="97"/>
      <c r="F67" s="97">
        <f>D67+E67</f>
        <v>5000</v>
      </c>
    </row>
    <row r="68" spans="1:9">
      <c r="A68" s="93"/>
      <c r="B68" s="119"/>
      <c r="C68" s="144" t="s">
        <v>227</v>
      </c>
      <c r="D68" s="145">
        <f>SUM(D65:D67)</f>
        <v>25000</v>
      </c>
      <c r="E68" s="145"/>
      <c r="F68" s="146">
        <f>SUM(F65:F67)</f>
        <v>25000</v>
      </c>
    </row>
    <row r="69" spans="1:9">
      <c r="A69" s="93"/>
      <c r="B69" s="119"/>
      <c r="C69" s="148"/>
      <c r="D69" s="149"/>
      <c r="E69" s="149"/>
      <c r="F69" s="150"/>
    </row>
    <row r="70" spans="1:9">
      <c r="A70" s="93" t="s">
        <v>128</v>
      </c>
      <c r="B70" s="94"/>
      <c r="C70" s="103" t="s">
        <v>129</v>
      </c>
      <c r="D70" s="97"/>
      <c r="E70" s="97"/>
      <c r="F70" s="97"/>
    </row>
    <row r="71" spans="1:9" ht="29.25">
      <c r="A71" s="116"/>
      <c r="B71" s="94"/>
      <c r="C71" s="120" t="s">
        <v>130</v>
      </c>
      <c r="D71" s="97"/>
      <c r="E71" s="97"/>
      <c r="F71" s="97"/>
    </row>
    <row r="72" spans="1:9">
      <c r="A72" s="93"/>
      <c r="B72" s="94"/>
      <c r="C72" s="96" t="s">
        <v>241</v>
      </c>
      <c r="D72" s="97">
        <v>9000</v>
      </c>
      <c r="E72" s="97">
        <v>1000</v>
      </c>
      <c r="F72" s="150">
        <v>10000</v>
      </c>
    </row>
    <row r="73" spans="1:9">
      <c r="A73" s="93"/>
      <c r="B73" s="94"/>
      <c r="C73" s="175" t="s">
        <v>287</v>
      </c>
      <c r="D73" s="97">
        <v>34000</v>
      </c>
      <c r="E73" s="97">
        <v>6000</v>
      </c>
      <c r="F73" s="102">
        <f>D73+E73</f>
        <v>40000</v>
      </c>
      <c r="I73" s="143"/>
    </row>
    <row r="74" spans="1:9">
      <c r="A74" s="93"/>
      <c r="B74" s="94"/>
      <c r="C74" s="175" t="s">
        <v>288</v>
      </c>
      <c r="D74" s="97">
        <v>42500</v>
      </c>
      <c r="E74" s="97">
        <v>7500</v>
      </c>
      <c r="F74" s="102">
        <f>D74+E74</f>
        <v>50000</v>
      </c>
    </row>
    <row r="75" spans="1:9">
      <c r="A75" s="93"/>
      <c r="B75" s="94"/>
      <c r="C75" s="175" t="s">
        <v>289</v>
      </c>
      <c r="D75" s="97">
        <v>21250</v>
      </c>
      <c r="E75" s="97">
        <v>3750</v>
      </c>
      <c r="F75" s="102">
        <f>D75+E75</f>
        <v>25000</v>
      </c>
    </row>
    <row r="76" spans="1:9">
      <c r="A76" s="93"/>
      <c r="B76" s="94"/>
      <c r="C76" s="121" t="s">
        <v>133</v>
      </c>
      <c r="D76" s="97">
        <v>178942.33</v>
      </c>
      <c r="E76" s="97"/>
      <c r="F76" s="160">
        <v>178942.33</v>
      </c>
      <c r="I76" s="143"/>
    </row>
    <row r="77" spans="1:9">
      <c r="A77" s="93"/>
      <c r="B77" s="94"/>
      <c r="C77" s="144" t="s">
        <v>227</v>
      </c>
      <c r="D77" s="145">
        <f>SUM(D72:D76)</f>
        <v>285692.32999999996</v>
      </c>
      <c r="E77" s="145">
        <f>SUM(E72:E76)</f>
        <v>18250</v>
      </c>
      <c r="F77" s="147">
        <f>D77+E77</f>
        <v>303942.32999999996</v>
      </c>
    </row>
    <row r="78" spans="1:9">
      <c r="A78" s="93"/>
      <c r="B78" s="94"/>
      <c r="C78" s="121"/>
      <c r="D78" s="97"/>
      <c r="E78" s="97"/>
      <c r="F78" s="107"/>
    </row>
    <row r="79" spans="1:9" ht="43.5">
      <c r="A79" s="93" t="s">
        <v>135</v>
      </c>
      <c r="B79" s="94"/>
      <c r="C79" s="120" t="s">
        <v>136</v>
      </c>
      <c r="D79" s="97"/>
      <c r="E79" s="97"/>
      <c r="F79" s="97"/>
      <c r="I79" s="143"/>
    </row>
    <row r="80" spans="1:9">
      <c r="A80" s="122"/>
      <c r="B80" s="123"/>
      <c r="C80" s="124" t="s">
        <v>242</v>
      </c>
      <c r="D80" s="200">
        <v>39031.85</v>
      </c>
      <c r="E80" s="200">
        <v>10000</v>
      </c>
      <c r="F80" s="200">
        <f>D80+E80</f>
        <v>49031.85</v>
      </c>
      <c r="I80" s="143"/>
    </row>
    <row r="81" spans="1:11">
      <c r="A81" s="122"/>
      <c r="B81" s="123"/>
      <c r="C81" s="124" t="s">
        <v>312</v>
      </c>
      <c r="D81" s="200">
        <v>330000</v>
      </c>
      <c r="E81" s="200">
        <v>125326.43</v>
      </c>
      <c r="F81" s="200">
        <f>E81+D81</f>
        <v>455326.43</v>
      </c>
      <c r="I81" s="143"/>
    </row>
    <row r="82" spans="1:11" ht="24.75">
      <c r="A82" s="122"/>
      <c r="B82" s="123"/>
      <c r="C82" s="125" t="s">
        <v>279</v>
      </c>
      <c r="D82" s="97">
        <v>10000</v>
      </c>
      <c r="E82" s="97"/>
      <c r="F82" s="97">
        <v>10000</v>
      </c>
      <c r="I82" s="143"/>
    </row>
    <row r="83" spans="1:11">
      <c r="A83" s="116"/>
      <c r="B83" s="94"/>
      <c r="C83" s="126" t="s">
        <v>243</v>
      </c>
      <c r="D83" s="97">
        <v>10000</v>
      </c>
      <c r="E83" s="97"/>
      <c r="F83" s="97">
        <v>10000</v>
      </c>
      <c r="I83" s="143"/>
    </row>
    <row r="84" spans="1:11">
      <c r="A84" s="93"/>
      <c r="B84" s="94"/>
      <c r="C84" s="144" t="s">
        <v>227</v>
      </c>
      <c r="D84" s="145">
        <f>SUM(D80:D83)</f>
        <v>389031.85</v>
      </c>
      <c r="E84" s="145">
        <f>SUM(E80:E83)</f>
        <v>135326.43</v>
      </c>
      <c r="F84" s="146">
        <f>SUM(F80:F83)</f>
        <v>524358.28</v>
      </c>
    </row>
    <row r="85" spans="1:11">
      <c r="A85" s="93"/>
      <c r="B85" s="94"/>
      <c r="C85" s="100"/>
      <c r="D85" s="97"/>
      <c r="E85" s="97"/>
      <c r="F85" s="150"/>
      <c r="I85" s="143"/>
    </row>
    <row r="86" spans="1:11">
      <c r="A86" s="93" t="s">
        <v>149</v>
      </c>
      <c r="B86" s="94"/>
      <c r="C86" s="154" t="s">
        <v>150</v>
      </c>
      <c r="D86" s="202">
        <v>174514.97</v>
      </c>
      <c r="E86" s="145"/>
      <c r="F86" s="202">
        <v>174514.97</v>
      </c>
    </row>
    <row r="87" spans="1:11">
      <c r="A87" s="93"/>
      <c r="B87" s="94"/>
      <c r="C87" s="120"/>
      <c r="D87" s="97"/>
      <c r="E87" s="97"/>
      <c r="F87" s="150"/>
    </row>
    <row r="88" spans="1:11" ht="57.75">
      <c r="A88" s="93" t="s">
        <v>154</v>
      </c>
      <c r="B88" s="127"/>
      <c r="C88" s="120" t="s">
        <v>155</v>
      </c>
      <c r="D88" s="97"/>
      <c r="E88" s="97"/>
      <c r="F88" s="102"/>
      <c r="I88" s="143"/>
      <c r="K88" s="143">
        <f>D8</f>
        <v>0</v>
      </c>
    </row>
    <row r="89" spans="1:11">
      <c r="A89" s="93"/>
      <c r="B89" s="127"/>
      <c r="C89" s="121" t="s">
        <v>244</v>
      </c>
      <c r="D89" s="97">
        <v>16832.169999999998</v>
      </c>
      <c r="E89" s="97"/>
      <c r="F89" s="97">
        <v>16832.169999999998</v>
      </c>
      <c r="I89" s="143"/>
      <c r="K89" s="143"/>
    </row>
    <row r="90" spans="1:11">
      <c r="A90" s="93"/>
      <c r="B90" s="127"/>
      <c r="C90" s="121" t="s">
        <v>245</v>
      </c>
      <c r="D90" s="97">
        <v>40000</v>
      </c>
      <c r="E90" s="97"/>
      <c r="F90" s="97">
        <v>40000</v>
      </c>
      <c r="I90" s="143"/>
    </row>
    <row r="91" spans="1:11">
      <c r="A91" s="128"/>
      <c r="B91" s="129"/>
      <c r="C91" s="130" t="s">
        <v>246</v>
      </c>
      <c r="D91" s="97">
        <v>0</v>
      </c>
      <c r="E91" s="97"/>
      <c r="F91" s="97">
        <v>0</v>
      </c>
    </row>
    <row r="92" spans="1:11">
      <c r="A92" s="93"/>
      <c r="B92" s="127"/>
      <c r="C92" s="144" t="s">
        <v>227</v>
      </c>
      <c r="D92" s="145">
        <f>SUM(D89:D91)</f>
        <v>56832.17</v>
      </c>
      <c r="E92" s="145"/>
      <c r="F92" s="146">
        <v>56832.17</v>
      </c>
    </row>
    <row r="93" spans="1:11">
      <c r="A93" s="131"/>
      <c r="B93" s="132"/>
      <c r="C93" s="151" t="s">
        <v>266</v>
      </c>
      <c r="D93" s="152">
        <f>D92+D86+D84+D77+D68+D62+D53+D44</f>
        <v>1350599.3199999998</v>
      </c>
      <c r="E93" s="152">
        <f>E92+E86+E84+E77+E68+E62+E53+E44</f>
        <v>269505.26</v>
      </c>
      <c r="F93" s="156">
        <f>F92+F86+F84+F77+F68+F62+F53+F44</f>
        <v>1620104.58</v>
      </c>
    </row>
    <row r="94" spans="1:11">
      <c r="A94" s="191"/>
      <c r="B94" s="192"/>
      <c r="D94" s="194"/>
      <c r="E94" s="194"/>
      <c r="F94" s="195"/>
    </row>
    <row r="95" spans="1:11">
      <c r="A95" s="183" t="s">
        <v>302</v>
      </c>
      <c r="B95" s="192"/>
      <c r="C95" s="196" t="s">
        <v>306</v>
      </c>
      <c r="D95" s="194"/>
      <c r="E95" s="194"/>
      <c r="F95" s="195"/>
    </row>
    <row r="96" spans="1:11" ht="43.5">
      <c r="A96" s="183" t="s">
        <v>167</v>
      </c>
      <c r="B96" s="184"/>
      <c r="C96" s="193" t="s">
        <v>168</v>
      </c>
      <c r="D96" s="186"/>
      <c r="E96" s="186"/>
      <c r="F96" s="186"/>
    </row>
    <row r="97" spans="1:11">
      <c r="B97" s="94"/>
      <c r="C97" s="96" t="s">
        <v>247</v>
      </c>
      <c r="D97" s="97">
        <v>1800</v>
      </c>
      <c r="E97" s="97"/>
      <c r="F97" s="133">
        <v>1800</v>
      </c>
    </row>
    <row r="98" spans="1:11" ht="26.25">
      <c r="A98" s="140"/>
      <c r="B98" s="140"/>
      <c r="C98" s="134" t="s">
        <v>174</v>
      </c>
      <c r="D98" s="97">
        <v>5000</v>
      </c>
      <c r="E98" s="97"/>
      <c r="F98" s="141">
        <v>5000</v>
      </c>
    </row>
    <row r="99" spans="1:11">
      <c r="A99" s="102"/>
      <c r="B99" s="102"/>
      <c r="C99" s="115" t="s">
        <v>255</v>
      </c>
      <c r="D99" s="97">
        <v>24703.75</v>
      </c>
      <c r="E99" s="97"/>
      <c r="F99" s="97">
        <v>24703.75</v>
      </c>
    </row>
    <row r="100" spans="1:11">
      <c r="A100" s="93"/>
      <c r="B100" s="94"/>
      <c r="C100" s="144" t="s">
        <v>227</v>
      </c>
      <c r="D100" s="145">
        <f>SUM(D97:D99)</f>
        <v>31503.75</v>
      </c>
      <c r="E100" s="145"/>
      <c r="F100" s="146">
        <v>31503.75</v>
      </c>
    </row>
    <row r="101" spans="1:11" ht="26.25">
      <c r="A101" s="93" t="s">
        <v>178</v>
      </c>
      <c r="B101" s="94"/>
      <c r="C101" s="106" t="s">
        <v>179</v>
      </c>
      <c r="D101" s="97"/>
      <c r="E101" s="97"/>
      <c r="F101" s="97"/>
    </row>
    <row r="102" spans="1:11">
      <c r="A102" s="93"/>
      <c r="B102" s="94"/>
      <c r="C102" s="96" t="s">
        <v>127</v>
      </c>
      <c r="D102" s="97">
        <v>2000</v>
      </c>
      <c r="E102" s="97"/>
      <c r="F102" s="97">
        <v>2000</v>
      </c>
    </row>
    <row r="103" spans="1:11">
      <c r="A103" s="93"/>
      <c r="B103" s="94"/>
      <c r="C103" s="96" t="s">
        <v>256</v>
      </c>
      <c r="D103" s="97">
        <v>2000</v>
      </c>
      <c r="E103" s="97"/>
      <c r="F103" s="97">
        <v>2000</v>
      </c>
    </row>
    <row r="104" spans="1:11">
      <c r="A104" s="93"/>
      <c r="B104" s="94"/>
      <c r="C104" s="144" t="s">
        <v>227</v>
      </c>
      <c r="D104" s="145">
        <f>SUM(D102:D103)</f>
        <v>4000</v>
      </c>
      <c r="E104" s="145"/>
      <c r="F104" s="146">
        <v>4000</v>
      </c>
    </row>
    <row r="105" spans="1:11" ht="24.75">
      <c r="A105" s="93" t="s">
        <v>187</v>
      </c>
      <c r="B105" s="94"/>
      <c r="C105" s="135" t="s">
        <v>188</v>
      </c>
      <c r="D105" s="97"/>
      <c r="E105" s="97"/>
      <c r="F105" s="97"/>
    </row>
    <row r="106" spans="1:11">
      <c r="A106" s="93"/>
      <c r="B106" s="94"/>
      <c r="C106" s="96" t="s">
        <v>248</v>
      </c>
      <c r="D106" s="97">
        <v>3500</v>
      </c>
      <c r="E106" s="97"/>
      <c r="F106" s="97">
        <v>3500</v>
      </c>
    </row>
    <row r="107" spans="1:11">
      <c r="A107" s="93"/>
      <c r="B107" s="94"/>
      <c r="C107" s="96" t="s">
        <v>249</v>
      </c>
      <c r="D107" s="97">
        <v>1500</v>
      </c>
      <c r="E107" s="97"/>
      <c r="F107" s="97">
        <v>1500</v>
      </c>
    </row>
    <row r="108" spans="1:11">
      <c r="A108" s="93"/>
      <c r="B108" s="94"/>
      <c r="C108" s="144" t="s">
        <v>227</v>
      </c>
      <c r="D108" s="145">
        <f>SUM(D106:D107)</f>
        <v>5000</v>
      </c>
      <c r="E108" s="145"/>
      <c r="F108" s="147">
        <v>5000</v>
      </c>
    </row>
    <row r="109" spans="1:11" ht="57">
      <c r="A109" s="93" t="s">
        <v>196</v>
      </c>
      <c r="B109" s="94"/>
      <c r="C109" s="166" t="s">
        <v>197</v>
      </c>
      <c r="D109" s="145">
        <v>25000</v>
      </c>
      <c r="E109" s="145"/>
      <c r="F109" s="146">
        <v>25000</v>
      </c>
      <c r="K109" s="142"/>
    </row>
    <row r="110" spans="1:11">
      <c r="A110" s="93"/>
      <c r="B110" s="94"/>
      <c r="C110" s="151" t="s">
        <v>267</v>
      </c>
      <c r="D110" s="152">
        <f>D109+D108+D104+D100</f>
        <v>65503.75</v>
      </c>
      <c r="E110" s="152"/>
      <c r="F110" s="155">
        <v>65503.75</v>
      </c>
    </row>
    <row r="111" spans="1:11">
      <c r="A111" s="93"/>
      <c r="B111" s="94"/>
      <c r="C111" s="100"/>
      <c r="D111" s="97"/>
      <c r="E111" s="97"/>
      <c r="F111" s="150"/>
    </row>
    <row r="112" spans="1:11">
      <c r="A112" s="93" t="s">
        <v>303</v>
      </c>
      <c r="B112" s="111"/>
      <c r="C112" s="136" t="s">
        <v>157</v>
      </c>
      <c r="D112" s="97"/>
      <c r="E112" s="97"/>
      <c r="F112" s="113"/>
    </row>
    <row r="113" spans="1:11" ht="29.25">
      <c r="A113" s="93" t="s">
        <v>201</v>
      </c>
      <c r="B113" s="94"/>
      <c r="C113" s="103" t="s">
        <v>250</v>
      </c>
      <c r="D113" s="97"/>
      <c r="E113" s="97"/>
      <c r="F113" s="97"/>
      <c r="J113" s="115"/>
      <c r="K113" s="143"/>
    </row>
    <row r="114" spans="1:11">
      <c r="A114" s="93" t="s">
        <v>202</v>
      </c>
      <c r="B114" s="94"/>
      <c r="C114" s="103" t="s">
        <v>203</v>
      </c>
      <c r="D114" s="97"/>
      <c r="E114" s="97"/>
      <c r="F114" s="97"/>
      <c r="K114" s="143"/>
    </row>
    <row r="115" spans="1:11">
      <c r="A115" s="116"/>
      <c r="B115" s="94"/>
      <c r="C115" s="96" t="s">
        <v>251</v>
      </c>
      <c r="D115" s="97">
        <v>5000</v>
      </c>
      <c r="E115" s="97"/>
      <c r="F115" s="97">
        <v>5000</v>
      </c>
    </row>
    <row r="116" spans="1:11">
      <c r="A116" s="93"/>
      <c r="B116" s="137"/>
      <c r="C116" s="96" t="s">
        <v>112</v>
      </c>
      <c r="D116" s="97">
        <v>2000</v>
      </c>
      <c r="E116" s="97"/>
      <c r="F116" s="97">
        <v>2000</v>
      </c>
    </row>
    <row r="117" spans="1:11">
      <c r="A117" s="93"/>
      <c r="B117" s="137"/>
      <c r="C117" s="96" t="s">
        <v>252</v>
      </c>
      <c r="D117" s="97">
        <v>25140</v>
      </c>
      <c r="E117" s="97"/>
      <c r="F117" s="97">
        <v>25140</v>
      </c>
    </row>
    <row r="118" spans="1:11">
      <c r="A118" s="93"/>
      <c r="B118" s="137"/>
      <c r="C118" s="96" t="s">
        <v>257</v>
      </c>
      <c r="D118" s="97">
        <v>2000</v>
      </c>
      <c r="E118" s="97"/>
      <c r="F118" s="97">
        <v>2000</v>
      </c>
      <c r="K118" s="143"/>
    </row>
    <row r="119" spans="1:11">
      <c r="A119" s="93"/>
      <c r="B119" s="137"/>
      <c r="C119" s="96" t="s">
        <v>258</v>
      </c>
      <c r="D119" s="97">
        <v>2000</v>
      </c>
      <c r="E119" s="97"/>
      <c r="F119" s="97">
        <v>2000</v>
      </c>
    </row>
    <row r="120" spans="1:11">
      <c r="A120" s="116"/>
      <c r="B120" s="137"/>
      <c r="C120" s="151" t="s">
        <v>268</v>
      </c>
      <c r="D120" s="152">
        <f>SUM(D115:D119)</f>
        <v>36140</v>
      </c>
      <c r="E120" s="152"/>
      <c r="F120" s="155">
        <v>36140</v>
      </c>
      <c r="K120" s="143"/>
    </row>
    <row r="121" spans="1:11">
      <c r="A121" s="127"/>
      <c r="B121" s="137"/>
      <c r="C121" s="157" t="s">
        <v>253</v>
      </c>
      <c r="D121" s="158">
        <f>D120+D110+D93+D34</f>
        <v>1730913.1599999997</v>
      </c>
      <c r="E121" s="158">
        <f>E120+E110+E93+E34</f>
        <v>305455.26</v>
      </c>
      <c r="F121" s="159">
        <f>F120+F110+F93+F34</f>
        <v>2036368.42</v>
      </c>
    </row>
    <row r="122" spans="1:11">
      <c r="A122" s="93"/>
      <c r="B122" s="137"/>
      <c r="C122" s="138" t="s">
        <v>254</v>
      </c>
      <c r="D122" s="102"/>
      <c r="E122" s="104"/>
      <c r="F122" s="102">
        <v>0.15</v>
      </c>
      <c r="I122" s="143"/>
    </row>
    <row r="123" spans="1:11">
      <c r="A123" s="118"/>
      <c r="B123" s="123"/>
      <c r="C123" s="139"/>
      <c r="D123" s="95"/>
      <c r="E123" s="95"/>
      <c r="F123" s="97"/>
      <c r="J123" s="143"/>
    </row>
    <row r="124" spans="1:11">
      <c r="F124" s="142"/>
    </row>
    <row r="125" spans="1:11">
      <c r="F125" s="143"/>
    </row>
    <row r="126" spans="1:11">
      <c r="E126" s="143"/>
      <c r="F126" s="143"/>
    </row>
    <row r="127" spans="1:11">
      <c r="E127" s="143"/>
    </row>
    <row r="128" spans="1:11">
      <c r="F128" s="143"/>
    </row>
    <row r="129" spans="5:6">
      <c r="E129" s="143"/>
    </row>
    <row r="130" spans="5:6">
      <c r="F130" s="143"/>
    </row>
    <row r="132" spans="5:6">
      <c r="F132" s="143"/>
    </row>
    <row r="133" spans="5:6">
      <c r="E133" s="143"/>
    </row>
  </sheetData>
  <mergeCells count="11">
    <mergeCell ref="A1:F1"/>
    <mergeCell ref="A2:F2"/>
    <mergeCell ref="A3:A4"/>
    <mergeCell ref="B3:B4"/>
    <mergeCell ref="C3:C4"/>
    <mergeCell ref="D3:F3"/>
    <mergeCell ref="A5:A6"/>
    <mergeCell ref="C5:C6"/>
    <mergeCell ref="D5:D6"/>
    <mergeCell ref="E5:E6"/>
    <mergeCell ref="F5:F6"/>
  </mergeCells>
  <pageMargins left="0.7" right="0.7" top="0.75" bottom="0.75" header="0.3" footer="0.3"/>
  <pageSetup scale="55" fitToHeight="0"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 PLAN</vt:lpstr>
      <vt:lpstr>BUDGET</vt:lpstr>
      <vt:lpstr>Sheet3</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HP20</dc:creator>
  <cp:lastModifiedBy>Kayode</cp:lastModifiedBy>
  <cp:lastPrinted>2018-12-13T17:28:17Z</cp:lastPrinted>
  <dcterms:created xsi:type="dcterms:W3CDTF">2018-12-13T10:50:17Z</dcterms:created>
  <dcterms:modified xsi:type="dcterms:W3CDTF">2019-01-08T11:37:11Z</dcterms:modified>
</cp:coreProperties>
</file>